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2120" windowHeight="8505" tabRatio="870" activeTab="7"/>
  </bookViews>
  <sheets>
    <sheet name="may2010" sheetId="1" r:id="rId1"/>
    <sheet name="june2010" sheetId="2" r:id="rId2"/>
    <sheet name="JULY-2010" sheetId="3" r:id="rId3"/>
    <sheet name="AUG-2010" sheetId="4" r:id="rId4"/>
    <sheet name="SEP-2010" sheetId="5" r:id="rId5"/>
    <sheet name="OCT-2010" sheetId="6" r:id="rId6"/>
    <sheet name="NOV-2010" sheetId="7" r:id="rId7"/>
    <sheet name="DEC-2010" sheetId="8" r:id="rId8"/>
  </sheets>
  <externalReferences>
    <externalReference r:id="rId11"/>
  </externalReferences>
  <definedNames>
    <definedName name="_xlnm.Print_Area" localSheetId="3">'AUG-2010'!$A$1:$AE$39</definedName>
    <definedName name="_xlnm.Print_Area" localSheetId="7">'DEC-2010'!$A$1:$AE$39</definedName>
    <definedName name="_xlnm.Print_Area" localSheetId="1">'june2010'!$A$1:$AF$38</definedName>
    <definedName name="_xlnm.Print_Area" localSheetId="0">'may2010'!$A$1:$AF$38</definedName>
    <definedName name="_xlnm.Print_Area" localSheetId="6">'NOV-2010'!$A$1:$AE$39</definedName>
    <definedName name="_xlnm.Print_Area" localSheetId="5">'OCT-2010'!$A$1:$AE$39</definedName>
    <definedName name="_xlnm.Print_Area" localSheetId="4">'SEP-2010'!$A$1:$AE$37</definedName>
    <definedName name="_xlnm.Print_Titles" localSheetId="1">'june2010'!$1:$4</definedName>
    <definedName name="_xlnm.Print_Titles" localSheetId="0">'may2010'!$1:$4</definedName>
  </definedNames>
  <calcPr fullCalcOnLoad="1"/>
</workbook>
</file>

<file path=xl/sharedStrings.xml><?xml version="1.0" encoding="utf-8"?>
<sst xmlns="http://schemas.openxmlformats.org/spreadsheetml/2006/main" count="1064" uniqueCount="54">
  <si>
    <t>O.P.D Attendance</t>
  </si>
  <si>
    <t>Casualty Attendance</t>
  </si>
  <si>
    <t>Bed Occupancy %</t>
  </si>
  <si>
    <t>Number of Major Surgical Operations</t>
  </si>
  <si>
    <t>Number of Minor Surgical Operations</t>
  </si>
  <si>
    <t>Number of Normal Deliveries</t>
  </si>
  <si>
    <t>Number of Caesarian Sections</t>
  </si>
  <si>
    <t>X-Ray</t>
  </si>
  <si>
    <t>Special Investigations</t>
  </si>
  <si>
    <t>Biochemistry</t>
  </si>
  <si>
    <t>Microbiology</t>
  </si>
  <si>
    <t>Serology</t>
  </si>
  <si>
    <t>Parasitology</t>
  </si>
  <si>
    <t>Haematology</t>
  </si>
  <si>
    <t>Cytopathology</t>
  </si>
  <si>
    <t>OP</t>
  </si>
  <si>
    <t>IP</t>
  </si>
  <si>
    <t>Ultrasound</t>
  </si>
  <si>
    <t>INDIRA GANDHI MEDICAL COLLEGE &amp; RESEARCH INSTITUTE</t>
  </si>
  <si>
    <t xml:space="preserve"> - </t>
  </si>
  <si>
    <t>Total</t>
  </si>
  <si>
    <t>-</t>
  </si>
  <si>
    <t>Histopathology *</t>
  </si>
  <si>
    <t>Radiology Investigations</t>
  </si>
  <si>
    <t>Laboratory Investigations</t>
  </si>
  <si>
    <t>Days</t>
  </si>
  <si>
    <t>AVG</t>
  </si>
  <si>
    <t>Clinical Material  for the Month of May 2010</t>
  </si>
  <si>
    <t>Remaining Patient</t>
  </si>
  <si>
    <t>No. of Admission</t>
  </si>
  <si>
    <t>No. of Discharge</t>
  </si>
  <si>
    <t>MEDICAL RECORDS DEPARTMENT   Clinical Material  for the Month of June 2010</t>
  </si>
  <si>
    <t>1*</t>
  </si>
  <si>
    <t>TOTAL</t>
  </si>
  <si>
    <t>DATE</t>
  </si>
  <si>
    <t xml:space="preserve">Histopathology </t>
  </si>
  <si>
    <t>MEDICAL RECORDS DEPARTMENT   Clinical Material  for the Month of August 2010</t>
  </si>
  <si>
    <t>MEDICAL RECORDS DEPARTMENT</t>
  </si>
  <si>
    <t>Bio chemistry</t>
  </si>
  <si>
    <t>0</t>
  </si>
  <si>
    <t xml:space="preserve">                                                              Clinical Material  for the Month of September 2010</t>
  </si>
  <si>
    <t xml:space="preserve">                                                INDIRA GANDHI MEDICAL COLLEGE &amp; RESEARCH INSTITUTE   ---- MEDICAL RECORDS DEPARTMENT</t>
  </si>
  <si>
    <t>Number of Normal Deleveries</t>
  </si>
  <si>
    <t>1</t>
  </si>
  <si>
    <t xml:space="preserve">                                     INDIRA GANDHI MEDICAL COLLEGE &amp; RESEARCH INSTITUTE   ---- MEDICAL RECORDS DEPARTMENT</t>
  </si>
  <si>
    <t xml:space="preserve">                                             Clinical Material  for the Month of October -  2010</t>
  </si>
  <si>
    <t>MEDICAL RECORD OFFICER</t>
  </si>
  <si>
    <t>Clinical Material  for the Month of July 2010</t>
  </si>
  <si>
    <t xml:space="preserve">                                             Clinical Material  for the Month of November -  2010</t>
  </si>
  <si>
    <t xml:space="preserve">        194</t>
  </si>
  <si>
    <t xml:space="preserve">                                             Clinical Material  for the Month of December -  2010</t>
  </si>
  <si>
    <t>0P</t>
  </si>
  <si>
    <t xml:space="preserve">         207</t>
  </si>
  <si>
    <t xml:space="preserve">  BIOCHEMISTRY                   MICROBIOLOGY                                   PATHOLOGY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</si>
</sst>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0.0000"/>
    <numFmt numFmtId="181" formatCode="0.00000"/>
    <numFmt numFmtId="182" formatCode="[$-409]dddd\,\ mmmm\ dd\,\ yyyy"/>
    <numFmt numFmtId="183" formatCode="0.0%"/>
    <numFmt numFmtId="184" formatCode="0.000%"/>
    <numFmt numFmtId="185" formatCode="0.0000%"/>
    <numFmt numFmtId="186" formatCode="0.00000%"/>
    <numFmt numFmtId="187" formatCode="0;[Red]0"/>
  </numFmts>
  <fonts count="48">
    <font>
      <sz val="10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u val="single"/>
      <sz val="14"/>
      <name val="Bookman Old Style"/>
      <family val="1"/>
    </font>
    <font>
      <b/>
      <sz val="10"/>
      <name val="Arial"/>
      <family val="2"/>
    </font>
    <font>
      <b/>
      <u val="single"/>
      <sz val="12"/>
      <name val="Bookman Old Style"/>
      <family val="1"/>
    </font>
    <font>
      <b/>
      <sz val="9"/>
      <name val="Bookman Old Style"/>
      <family val="1"/>
    </font>
    <font>
      <b/>
      <sz val="8"/>
      <name val="Bookman Old Style"/>
      <family val="1"/>
    </font>
    <font>
      <sz val="9"/>
      <name val="Arial"/>
      <family val="0"/>
    </font>
    <font>
      <b/>
      <sz val="12"/>
      <name val="Arial"/>
      <family val="2"/>
    </font>
    <font>
      <b/>
      <sz val="14"/>
      <name val="Bookman Old Style"/>
      <family val="1"/>
    </font>
    <font>
      <b/>
      <sz val="12"/>
      <name val="Bookman Old Style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 vertical="center"/>
    </xf>
    <xf numFmtId="9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" fontId="2" fillId="33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left" vertical="center" inden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1" fontId="3" fillId="34" borderId="28" xfId="0" applyNumberFormat="1" applyFont="1" applyFill="1" applyBorder="1" applyAlignment="1">
      <alignment horizontal="center" vertical="center"/>
    </xf>
    <xf numFmtId="1" fontId="3" fillId="34" borderId="29" xfId="0" applyNumberFormat="1" applyFont="1" applyFill="1" applyBorder="1" applyAlignment="1">
      <alignment horizontal="center" vertical="center"/>
    </xf>
    <xf numFmtId="1" fontId="3" fillId="34" borderId="30" xfId="0" applyNumberFormat="1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1" fontId="3" fillId="34" borderId="31" xfId="0" applyNumberFormat="1" applyFont="1" applyFill="1" applyBorder="1" applyAlignment="1">
      <alignment horizontal="center" vertical="center"/>
    </xf>
    <xf numFmtId="1" fontId="7" fillId="34" borderId="28" xfId="0" applyNumberFormat="1" applyFont="1" applyFill="1" applyBorder="1" applyAlignment="1">
      <alignment horizontal="center" vertical="center"/>
    </xf>
    <xf numFmtId="1" fontId="7" fillId="34" borderId="32" xfId="0" applyNumberFormat="1" applyFont="1" applyFill="1" applyBorder="1" applyAlignment="1">
      <alignment horizontal="center" vertical="center"/>
    </xf>
    <xf numFmtId="1" fontId="7" fillId="34" borderId="31" xfId="0" applyNumberFormat="1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NumberFormat="1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9" fillId="0" borderId="4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9" fontId="7" fillId="0" borderId="45" xfId="0" applyNumberFormat="1" applyFont="1" applyBorder="1" applyAlignment="1">
      <alignment horizontal="center" vertical="center" textRotation="90" wrapText="1"/>
    </xf>
    <xf numFmtId="9" fontId="7" fillId="0" borderId="14" xfId="0" applyNumberFormat="1" applyFont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5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47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textRotation="90"/>
    </xf>
    <xf numFmtId="0" fontId="7" fillId="0" borderId="53" xfId="0" applyFont="1" applyBorder="1" applyAlignment="1">
      <alignment horizontal="center" vertical="center" textRotation="90"/>
    </xf>
    <xf numFmtId="0" fontId="7" fillId="0" borderId="54" xfId="0" applyFont="1" applyBorder="1" applyAlignment="1">
      <alignment horizontal="center" vertical="center" textRotation="90"/>
    </xf>
    <xf numFmtId="0" fontId="7" fillId="0" borderId="55" xfId="0" applyFont="1" applyBorder="1" applyAlignment="1">
      <alignment horizontal="center" vertical="center" textRotation="90"/>
    </xf>
    <xf numFmtId="0" fontId="7" fillId="0" borderId="56" xfId="0" applyFont="1" applyBorder="1" applyAlignment="1">
      <alignment horizontal="center" vertical="center" textRotation="90"/>
    </xf>
    <xf numFmtId="0" fontId="7" fillId="0" borderId="57" xfId="0" applyFont="1" applyBorder="1" applyAlignment="1">
      <alignment horizontal="center" vertical="center" textRotation="90"/>
    </xf>
    <xf numFmtId="0" fontId="7" fillId="0" borderId="58" xfId="0" applyFont="1" applyBorder="1" applyAlignment="1">
      <alignment horizontal="center" vertical="center" textRotation="90"/>
    </xf>
    <xf numFmtId="0" fontId="7" fillId="0" borderId="49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7" fillId="0" borderId="50" xfId="0" applyFont="1" applyBorder="1" applyAlignment="1">
      <alignment horizontal="center" vertical="center" textRotation="90" wrapText="1"/>
    </xf>
    <xf numFmtId="0" fontId="7" fillId="0" borderId="40" xfId="0" applyFont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48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59" xfId="0" applyFont="1" applyBorder="1" applyAlignment="1">
      <alignment horizontal="center" vertical="center" textRotation="90" wrapText="1"/>
    </xf>
    <xf numFmtId="0" fontId="7" fillId="0" borderId="60" xfId="0" applyFont="1" applyBorder="1" applyAlignment="1">
      <alignment horizontal="center" vertical="center" textRotation="90" wrapText="1"/>
    </xf>
    <xf numFmtId="0" fontId="7" fillId="0" borderId="61" xfId="0" applyFont="1" applyBorder="1" applyAlignment="1">
      <alignment horizontal="center" vertical="center" textRotation="90" wrapText="1"/>
    </xf>
    <xf numFmtId="0" fontId="7" fillId="0" borderId="62" xfId="0" applyFont="1" applyBorder="1" applyAlignment="1">
      <alignment horizontal="center" vertical="center" textRotation="90" wrapText="1"/>
    </xf>
    <xf numFmtId="0" fontId="7" fillId="0" borderId="63" xfId="0" applyFont="1" applyBorder="1" applyAlignment="1">
      <alignment horizontal="center" vertical="center" textRotation="90"/>
    </xf>
    <xf numFmtId="0" fontId="7" fillId="0" borderId="64" xfId="0" applyFont="1" applyBorder="1" applyAlignment="1">
      <alignment horizontal="center" vertical="center" textRotation="90"/>
    </xf>
    <xf numFmtId="0" fontId="7" fillId="0" borderId="56" xfId="0" applyFont="1" applyBorder="1" applyAlignment="1">
      <alignment horizontal="center" vertical="center" textRotation="90" wrapText="1"/>
    </xf>
    <xf numFmtId="0" fontId="7" fillId="0" borderId="63" xfId="0" applyFont="1" applyBorder="1" applyAlignment="1">
      <alignment horizontal="center" vertical="center" textRotation="90" wrapText="1"/>
    </xf>
    <xf numFmtId="0" fontId="7" fillId="0" borderId="64" xfId="0" applyFont="1" applyBorder="1" applyAlignment="1">
      <alignment horizontal="center" vertical="center" textRotation="90" wrapText="1"/>
    </xf>
    <xf numFmtId="0" fontId="7" fillId="0" borderId="65" xfId="0" applyFont="1" applyBorder="1" applyAlignment="1">
      <alignment horizontal="center" vertical="center" textRotation="90" wrapText="1"/>
    </xf>
    <xf numFmtId="0" fontId="7" fillId="0" borderId="66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7" fillId="0" borderId="58" xfId="0" applyFont="1" applyBorder="1" applyAlignment="1">
      <alignment horizontal="center" vertical="center" textRotation="90" wrapText="1"/>
    </xf>
    <xf numFmtId="0" fontId="7" fillId="0" borderId="67" xfId="0" applyFont="1" applyBorder="1" applyAlignment="1">
      <alignment horizontal="center" vertical="center" textRotation="90" wrapText="1"/>
    </xf>
    <xf numFmtId="0" fontId="7" fillId="0" borderId="68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7" fillId="0" borderId="69" xfId="0" applyFont="1" applyBorder="1" applyAlignment="1">
      <alignment horizontal="center" vertical="center" textRotation="90"/>
    </xf>
    <xf numFmtId="0" fontId="7" fillId="0" borderId="69" xfId="0" applyFont="1" applyBorder="1" applyAlignment="1">
      <alignment horizontal="center" vertical="center" textRotation="90" wrapText="1"/>
    </xf>
    <xf numFmtId="9" fontId="7" fillId="0" borderId="70" xfId="0" applyNumberFormat="1" applyFont="1" applyBorder="1" applyAlignment="1">
      <alignment horizontal="center" vertical="center" textRotation="90" wrapText="1"/>
    </xf>
    <xf numFmtId="9" fontId="7" fillId="0" borderId="71" xfId="0" applyNumberFormat="1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/>
    </xf>
    <xf numFmtId="2" fontId="7" fillId="0" borderId="10" xfId="0" applyNumberFormat="1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2" fontId="7" fillId="0" borderId="55" xfId="0" applyNumberFormat="1" applyFont="1" applyBorder="1" applyAlignment="1">
      <alignment horizontal="center" vertical="center" textRotation="90"/>
    </xf>
    <xf numFmtId="2" fontId="7" fillId="0" borderId="56" xfId="0" applyNumberFormat="1" applyFont="1" applyBorder="1" applyAlignment="1">
      <alignment horizontal="center" vertical="center" textRotation="90"/>
    </xf>
    <xf numFmtId="2" fontId="7" fillId="0" borderId="57" xfId="0" applyNumberFormat="1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90"/>
    </xf>
    <xf numFmtId="0" fontId="7" fillId="0" borderId="72" xfId="0" applyFont="1" applyBorder="1" applyAlignment="1">
      <alignment horizontal="center" vertical="center" textRotation="90" wrapText="1"/>
    </xf>
    <xf numFmtId="0" fontId="7" fillId="0" borderId="73" xfId="0" applyFont="1" applyBorder="1" applyAlignment="1">
      <alignment horizontal="center" vertical="center" textRotation="90" wrapText="1"/>
    </xf>
    <xf numFmtId="9" fontId="7" fillId="0" borderId="74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textRotation="90" wrapText="1"/>
    </xf>
    <xf numFmtId="0" fontId="7" fillId="0" borderId="23" xfId="0" applyFont="1" applyBorder="1" applyAlignment="1">
      <alignment horizontal="center" textRotation="90" wrapText="1"/>
    </xf>
    <xf numFmtId="0" fontId="7" fillId="0" borderId="72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 textRotation="90" wrapText="1"/>
    </xf>
    <xf numFmtId="0" fontId="7" fillId="0" borderId="73" xfId="0" applyFont="1" applyBorder="1" applyAlignment="1">
      <alignment horizontal="center" textRotation="90" wrapText="1"/>
    </xf>
    <xf numFmtId="49" fontId="7" fillId="0" borderId="55" xfId="0" applyNumberFormat="1" applyFont="1" applyBorder="1" applyAlignment="1">
      <alignment horizontal="center" vertical="center" textRotation="91"/>
    </xf>
    <xf numFmtId="49" fontId="7" fillId="0" borderId="56" xfId="0" applyNumberFormat="1" applyFont="1" applyBorder="1" applyAlignment="1">
      <alignment horizontal="center" vertical="center" textRotation="91"/>
    </xf>
    <xf numFmtId="49" fontId="7" fillId="0" borderId="57" xfId="0" applyNumberFormat="1" applyFont="1" applyBorder="1" applyAlignment="1">
      <alignment horizontal="center" vertical="center" textRotation="91"/>
    </xf>
    <xf numFmtId="0" fontId="7" fillId="0" borderId="11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" fontId="3" fillId="34" borderId="7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180975</xdr:rowOff>
    </xdr:from>
    <xdr:to>
      <xdr:col>19</xdr:col>
      <xdr:colOff>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772525" y="3333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25</xdr:col>
      <xdr:colOff>0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0848975" y="37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inical%20Materials%202010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-2010"/>
      <sheetName val="JULY-2010"/>
      <sheetName val="june2010"/>
      <sheetName val="may2010"/>
      <sheetName val="Sheet1"/>
      <sheetName val="Sheet2"/>
      <sheetName val="Sheet3"/>
    </sheetNames>
    <sheetDataSet>
      <sheetData sheetId="0">
        <row r="20">
          <cell r="A20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F176"/>
  <sheetViews>
    <sheetView view="pageBreakPreview" zoomScale="60" zoomScalePageLayoutView="0" workbookViewId="0" topLeftCell="A7">
      <selection activeCell="H38" sqref="H38"/>
    </sheetView>
  </sheetViews>
  <sheetFormatPr defaultColWidth="9.140625" defaultRowHeight="12.75"/>
  <cols>
    <col min="1" max="1" width="1.8515625" style="0" customWidth="1"/>
    <col min="2" max="2" width="5.28125" style="2" customWidth="1"/>
    <col min="3" max="3" width="8.28125" style="0" customWidth="1"/>
    <col min="4" max="4" width="7.140625" style="0" customWidth="1"/>
    <col min="5" max="5" width="7.00390625" style="0" customWidth="1"/>
    <col min="6" max="6" width="6.8515625" style="0" customWidth="1"/>
    <col min="7" max="7" width="7.00390625" style="0" customWidth="1"/>
    <col min="8" max="8" width="8.421875" style="17" customWidth="1"/>
    <col min="9" max="9" width="7.00390625" style="0" customWidth="1"/>
    <col min="10" max="11" width="7.8515625" style="0" customWidth="1"/>
    <col min="12" max="12" width="6.421875" style="0" customWidth="1"/>
    <col min="13" max="13" width="5.00390625" style="2" customWidth="1"/>
    <col min="14" max="14" width="5.00390625" style="0" customWidth="1"/>
    <col min="15" max="15" width="5.28125" style="0" customWidth="1"/>
    <col min="16" max="16" width="4.57421875" style="0" customWidth="1"/>
    <col min="17" max="18" width="4.28125" style="0" customWidth="1"/>
    <col min="19" max="20" width="6.7109375" style="0" customWidth="1"/>
    <col min="21" max="26" width="6.00390625" style="0" customWidth="1"/>
    <col min="27" max="27" width="6.421875" style="0" customWidth="1"/>
    <col min="28" max="28" width="6.00390625" style="0" customWidth="1"/>
    <col min="29" max="32" width="4.28125" style="0" customWidth="1"/>
    <col min="33" max="33" width="7.00390625" style="0" customWidth="1"/>
  </cols>
  <sheetData>
    <row r="1" spans="2:32" ht="21.75" customHeight="1">
      <c r="B1" s="177" t="s">
        <v>18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</row>
    <row r="2" spans="2:32" ht="15.75" customHeight="1" thickBot="1">
      <c r="B2" s="178" t="s">
        <v>27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</row>
    <row r="3" spans="2:32" ht="15" customHeight="1" thickTop="1">
      <c r="B3" s="191" t="s">
        <v>25</v>
      </c>
      <c r="C3" s="182" t="s">
        <v>0</v>
      </c>
      <c r="D3" s="197" t="s">
        <v>1</v>
      </c>
      <c r="E3" s="175" t="s">
        <v>29</v>
      </c>
      <c r="F3" s="182" t="s">
        <v>30</v>
      </c>
      <c r="G3" s="182" t="s">
        <v>28</v>
      </c>
      <c r="H3" s="163" t="s">
        <v>2</v>
      </c>
      <c r="I3" s="195" t="s">
        <v>3</v>
      </c>
      <c r="J3" s="182" t="s">
        <v>4</v>
      </c>
      <c r="K3" s="182" t="s">
        <v>5</v>
      </c>
      <c r="L3" s="193" t="s">
        <v>6</v>
      </c>
      <c r="M3" s="165" t="s">
        <v>23</v>
      </c>
      <c r="N3" s="166"/>
      <c r="O3" s="166"/>
      <c r="P3" s="166"/>
      <c r="Q3" s="166"/>
      <c r="R3" s="167"/>
      <c r="S3" s="168" t="s">
        <v>24</v>
      </c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70"/>
    </row>
    <row r="4" spans="2:32" s="3" customFormat="1" ht="90" customHeight="1">
      <c r="B4" s="192"/>
      <c r="C4" s="183"/>
      <c r="D4" s="198"/>
      <c r="E4" s="176"/>
      <c r="F4" s="171"/>
      <c r="G4" s="171"/>
      <c r="H4" s="164"/>
      <c r="I4" s="196"/>
      <c r="J4" s="183"/>
      <c r="K4" s="183"/>
      <c r="L4" s="194"/>
      <c r="M4" s="172" t="s">
        <v>7</v>
      </c>
      <c r="N4" s="171"/>
      <c r="O4" s="171" t="s">
        <v>17</v>
      </c>
      <c r="P4" s="171"/>
      <c r="Q4" s="171" t="s">
        <v>8</v>
      </c>
      <c r="R4" s="173"/>
      <c r="S4" s="174" t="s">
        <v>9</v>
      </c>
      <c r="T4" s="171"/>
      <c r="U4" s="171" t="s">
        <v>10</v>
      </c>
      <c r="V4" s="171"/>
      <c r="W4" s="179" t="s">
        <v>11</v>
      </c>
      <c r="X4" s="179"/>
      <c r="Y4" s="179" t="s">
        <v>12</v>
      </c>
      <c r="Z4" s="179"/>
      <c r="AA4" s="171" t="s">
        <v>13</v>
      </c>
      <c r="AB4" s="171"/>
      <c r="AC4" s="180" t="s">
        <v>22</v>
      </c>
      <c r="AD4" s="180"/>
      <c r="AE4" s="171" t="s">
        <v>14</v>
      </c>
      <c r="AF4" s="181"/>
    </row>
    <row r="5" spans="2:32" s="3" customFormat="1" ht="12" customHeight="1">
      <c r="B5" s="184"/>
      <c r="C5" s="185"/>
      <c r="D5" s="186"/>
      <c r="E5" s="187"/>
      <c r="F5" s="188"/>
      <c r="G5" s="188"/>
      <c r="H5" s="189"/>
      <c r="I5" s="187"/>
      <c r="J5" s="188"/>
      <c r="K5" s="188"/>
      <c r="L5" s="190"/>
      <c r="M5" s="54" t="s">
        <v>15</v>
      </c>
      <c r="N5" s="5" t="s">
        <v>16</v>
      </c>
      <c r="O5" s="5" t="s">
        <v>15</v>
      </c>
      <c r="P5" s="5" t="s">
        <v>16</v>
      </c>
      <c r="Q5" s="5" t="s">
        <v>15</v>
      </c>
      <c r="R5" s="7" t="s">
        <v>16</v>
      </c>
      <c r="S5" s="104" t="s">
        <v>15</v>
      </c>
      <c r="T5" s="5" t="s">
        <v>16</v>
      </c>
      <c r="U5" s="5" t="s">
        <v>15</v>
      </c>
      <c r="V5" s="5" t="s">
        <v>16</v>
      </c>
      <c r="W5" s="5" t="s">
        <v>15</v>
      </c>
      <c r="X5" s="5" t="s">
        <v>16</v>
      </c>
      <c r="Y5" s="5" t="s">
        <v>15</v>
      </c>
      <c r="Z5" s="5" t="s">
        <v>16</v>
      </c>
      <c r="AA5" s="5" t="s">
        <v>15</v>
      </c>
      <c r="AB5" s="5" t="s">
        <v>16</v>
      </c>
      <c r="AC5" s="5" t="s">
        <v>15</v>
      </c>
      <c r="AD5" s="5" t="s">
        <v>16</v>
      </c>
      <c r="AE5" s="5" t="s">
        <v>15</v>
      </c>
      <c r="AF5" s="103" t="s">
        <v>16</v>
      </c>
    </row>
    <row r="6" spans="2:32" s="11" customFormat="1" ht="15">
      <c r="B6" s="104">
        <v>1</v>
      </c>
      <c r="C6" s="6">
        <v>612</v>
      </c>
      <c r="D6" s="22">
        <v>40</v>
      </c>
      <c r="E6" s="8">
        <v>40</v>
      </c>
      <c r="F6" s="6">
        <v>0</v>
      </c>
      <c r="G6" s="21">
        <v>220</v>
      </c>
      <c r="H6" s="30">
        <f>+G6/3</f>
        <v>73.33333333333333</v>
      </c>
      <c r="I6" s="27" t="s">
        <v>21</v>
      </c>
      <c r="J6" s="6">
        <v>2</v>
      </c>
      <c r="K6" s="6" t="s">
        <v>21</v>
      </c>
      <c r="L6" s="105" t="s">
        <v>21</v>
      </c>
      <c r="M6" s="27" t="s">
        <v>21</v>
      </c>
      <c r="N6" s="6" t="s">
        <v>21</v>
      </c>
      <c r="O6" s="6" t="s">
        <v>21</v>
      </c>
      <c r="P6" s="6" t="s">
        <v>21</v>
      </c>
      <c r="Q6" s="6" t="s">
        <v>21</v>
      </c>
      <c r="R6" s="22" t="s">
        <v>21</v>
      </c>
      <c r="S6" s="110" t="s">
        <v>21</v>
      </c>
      <c r="T6" s="6" t="s">
        <v>21</v>
      </c>
      <c r="U6" s="6" t="s">
        <v>21</v>
      </c>
      <c r="V6" s="6" t="s">
        <v>21</v>
      </c>
      <c r="W6" s="6" t="s">
        <v>21</v>
      </c>
      <c r="X6" s="6" t="s">
        <v>21</v>
      </c>
      <c r="Y6" s="6" t="s">
        <v>21</v>
      </c>
      <c r="Z6" s="6" t="s">
        <v>21</v>
      </c>
      <c r="AA6" s="6" t="s">
        <v>21</v>
      </c>
      <c r="AB6" s="6" t="s">
        <v>21</v>
      </c>
      <c r="AC6" s="6" t="s">
        <v>21</v>
      </c>
      <c r="AD6" s="6" t="s">
        <v>21</v>
      </c>
      <c r="AE6" s="6" t="s">
        <v>21</v>
      </c>
      <c r="AF6" s="105" t="s">
        <v>21</v>
      </c>
    </row>
    <row r="7" spans="1:32" s="15" customFormat="1" ht="15" customHeight="1">
      <c r="A7" s="20"/>
      <c r="B7" s="106">
        <v>2</v>
      </c>
      <c r="C7" s="14" t="s">
        <v>19</v>
      </c>
      <c r="D7" s="23">
        <v>20</v>
      </c>
      <c r="E7" s="25">
        <v>0</v>
      </c>
      <c r="F7" s="14">
        <v>0</v>
      </c>
      <c r="G7" s="14">
        <f>G6+E7-F7</f>
        <v>220</v>
      </c>
      <c r="H7" s="31">
        <f aca="true" t="shared" si="0" ref="H7:H36">+G7/3</f>
        <v>73.33333333333333</v>
      </c>
      <c r="I7" s="28" t="s">
        <v>21</v>
      </c>
      <c r="J7" s="14">
        <v>4</v>
      </c>
      <c r="K7" s="14" t="s">
        <v>21</v>
      </c>
      <c r="L7" s="107" t="s">
        <v>21</v>
      </c>
      <c r="M7" s="28" t="s">
        <v>21</v>
      </c>
      <c r="N7" s="14" t="s">
        <v>21</v>
      </c>
      <c r="O7" s="14" t="s">
        <v>21</v>
      </c>
      <c r="P7" s="14" t="s">
        <v>21</v>
      </c>
      <c r="Q7" s="14" t="s">
        <v>21</v>
      </c>
      <c r="R7" s="23" t="s">
        <v>21</v>
      </c>
      <c r="S7" s="111" t="s">
        <v>21</v>
      </c>
      <c r="T7" s="14" t="s">
        <v>21</v>
      </c>
      <c r="U7" s="14" t="s">
        <v>21</v>
      </c>
      <c r="V7" s="14" t="s">
        <v>21</v>
      </c>
      <c r="W7" s="14" t="s">
        <v>21</v>
      </c>
      <c r="X7" s="14" t="s">
        <v>21</v>
      </c>
      <c r="Y7" s="14" t="s">
        <v>21</v>
      </c>
      <c r="Z7" s="14" t="s">
        <v>21</v>
      </c>
      <c r="AA7" s="14" t="s">
        <v>21</v>
      </c>
      <c r="AB7" s="14" t="s">
        <v>21</v>
      </c>
      <c r="AC7" s="14" t="s">
        <v>21</v>
      </c>
      <c r="AD7" s="14" t="s">
        <v>21</v>
      </c>
      <c r="AE7" s="14" t="s">
        <v>21</v>
      </c>
      <c r="AF7" s="107" t="s">
        <v>21</v>
      </c>
    </row>
    <row r="8" spans="1:32" s="11" customFormat="1" ht="15">
      <c r="A8" s="20"/>
      <c r="B8" s="104">
        <v>3</v>
      </c>
      <c r="C8" s="6">
        <v>652</v>
      </c>
      <c r="D8" s="22">
        <v>33</v>
      </c>
      <c r="E8" s="8">
        <v>49</v>
      </c>
      <c r="F8" s="6">
        <v>47</v>
      </c>
      <c r="G8" s="6">
        <f aca="true" t="shared" si="1" ref="G8:G35">G7+E8-F8</f>
        <v>222</v>
      </c>
      <c r="H8" s="30">
        <f t="shared" si="0"/>
        <v>74</v>
      </c>
      <c r="I8" s="27">
        <v>3</v>
      </c>
      <c r="J8" s="6">
        <v>17</v>
      </c>
      <c r="K8" s="6">
        <v>2</v>
      </c>
      <c r="L8" s="105" t="s">
        <v>21</v>
      </c>
      <c r="M8" s="27">
        <v>23</v>
      </c>
      <c r="N8" s="6">
        <v>10</v>
      </c>
      <c r="O8" s="6">
        <v>12</v>
      </c>
      <c r="P8" s="6">
        <v>9</v>
      </c>
      <c r="Q8" s="6">
        <v>0</v>
      </c>
      <c r="R8" s="22">
        <v>1</v>
      </c>
      <c r="S8" s="110">
        <v>152</v>
      </c>
      <c r="T8" s="6">
        <v>122</v>
      </c>
      <c r="U8" s="6">
        <v>26</v>
      </c>
      <c r="V8" s="6">
        <v>14</v>
      </c>
      <c r="W8" s="6">
        <v>12</v>
      </c>
      <c r="X8" s="6">
        <v>6</v>
      </c>
      <c r="Y8" s="6">
        <v>11</v>
      </c>
      <c r="Z8" s="6">
        <v>8</v>
      </c>
      <c r="AA8" s="6">
        <v>175</v>
      </c>
      <c r="AB8" s="6">
        <v>138</v>
      </c>
      <c r="AC8" s="6">
        <v>1</v>
      </c>
      <c r="AD8" s="6">
        <v>2</v>
      </c>
      <c r="AE8" s="6">
        <v>3</v>
      </c>
      <c r="AF8" s="105">
        <v>2</v>
      </c>
    </row>
    <row r="9" spans="1:32" s="11" customFormat="1" ht="15">
      <c r="A9" s="20"/>
      <c r="B9" s="104">
        <v>4</v>
      </c>
      <c r="C9" s="6">
        <v>623</v>
      </c>
      <c r="D9" s="22">
        <v>32</v>
      </c>
      <c r="E9" s="8">
        <v>47</v>
      </c>
      <c r="F9" s="6">
        <v>46</v>
      </c>
      <c r="G9" s="6">
        <f t="shared" si="1"/>
        <v>223</v>
      </c>
      <c r="H9" s="30">
        <f t="shared" si="0"/>
        <v>74.33333333333333</v>
      </c>
      <c r="I9" s="27">
        <v>4</v>
      </c>
      <c r="J9" s="6">
        <v>18</v>
      </c>
      <c r="K9" s="6">
        <v>3</v>
      </c>
      <c r="L9" s="105">
        <v>1</v>
      </c>
      <c r="M9" s="27">
        <v>24</v>
      </c>
      <c r="N9" s="6">
        <v>12</v>
      </c>
      <c r="O9" s="6">
        <v>14</v>
      </c>
      <c r="P9" s="6">
        <v>10</v>
      </c>
      <c r="Q9" s="6">
        <v>1</v>
      </c>
      <c r="R9" s="22">
        <v>0</v>
      </c>
      <c r="S9" s="110">
        <v>162</v>
      </c>
      <c r="T9" s="6">
        <v>130</v>
      </c>
      <c r="U9" s="6">
        <v>30</v>
      </c>
      <c r="V9" s="6">
        <v>16</v>
      </c>
      <c r="W9" s="6">
        <v>12</v>
      </c>
      <c r="X9" s="6">
        <v>8</v>
      </c>
      <c r="Y9" s="6">
        <v>13</v>
      </c>
      <c r="Z9" s="6">
        <v>11</v>
      </c>
      <c r="AA9" s="6">
        <v>182</v>
      </c>
      <c r="AB9" s="6">
        <v>142</v>
      </c>
      <c r="AC9" s="6">
        <v>2</v>
      </c>
      <c r="AD9" s="6">
        <v>3</v>
      </c>
      <c r="AE9" s="6">
        <v>4</v>
      </c>
      <c r="AF9" s="105">
        <v>1</v>
      </c>
    </row>
    <row r="10" spans="1:32" s="11" customFormat="1" ht="15">
      <c r="A10" s="20"/>
      <c r="B10" s="104">
        <v>5</v>
      </c>
      <c r="C10" s="6">
        <v>648</v>
      </c>
      <c r="D10" s="22">
        <v>33</v>
      </c>
      <c r="E10" s="8">
        <v>48</v>
      </c>
      <c r="F10" s="6">
        <v>45</v>
      </c>
      <c r="G10" s="6">
        <f t="shared" si="1"/>
        <v>226</v>
      </c>
      <c r="H10" s="30">
        <f t="shared" si="0"/>
        <v>75.33333333333333</v>
      </c>
      <c r="I10" s="27">
        <v>5</v>
      </c>
      <c r="J10" s="6">
        <v>20</v>
      </c>
      <c r="K10" s="6">
        <v>2</v>
      </c>
      <c r="L10" s="105" t="s">
        <v>21</v>
      </c>
      <c r="M10" s="27">
        <v>28</v>
      </c>
      <c r="N10" s="6">
        <v>11</v>
      </c>
      <c r="O10" s="6">
        <v>10</v>
      </c>
      <c r="P10" s="6">
        <v>7</v>
      </c>
      <c r="Q10" s="6">
        <v>0</v>
      </c>
      <c r="R10" s="22">
        <v>1</v>
      </c>
      <c r="S10" s="110">
        <v>161</v>
      </c>
      <c r="T10" s="6">
        <v>126</v>
      </c>
      <c r="U10" s="6">
        <v>34</v>
      </c>
      <c r="V10" s="6">
        <v>20</v>
      </c>
      <c r="W10" s="6">
        <v>16</v>
      </c>
      <c r="X10" s="6">
        <v>7</v>
      </c>
      <c r="Y10" s="6">
        <v>14</v>
      </c>
      <c r="Z10" s="6">
        <v>10</v>
      </c>
      <c r="AA10" s="6">
        <v>191</v>
      </c>
      <c r="AB10" s="6">
        <v>145</v>
      </c>
      <c r="AC10" s="6">
        <v>1</v>
      </c>
      <c r="AD10" s="6">
        <v>2</v>
      </c>
      <c r="AE10" s="6">
        <v>5</v>
      </c>
      <c r="AF10" s="105">
        <v>2</v>
      </c>
    </row>
    <row r="11" spans="1:32" s="11" customFormat="1" ht="15">
      <c r="A11" s="20"/>
      <c r="B11" s="104">
        <v>6</v>
      </c>
      <c r="C11" s="6">
        <v>633</v>
      </c>
      <c r="D11" s="22">
        <v>30</v>
      </c>
      <c r="E11" s="8">
        <v>51</v>
      </c>
      <c r="F11" s="6">
        <v>43</v>
      </c>
      <c r="G11" s="6">
        <f t="shared" si="1"/>
        <v>234</v>
      </c>
      <c r="H11" s="30">
        <f t="shared" si="0"/>
        <v>78</v>
      </c>
      <c r="I11" s="27">
        <v>4</v>
      </c>
      <c r="J11" s="6">
        <v>24</v>
      </c>
      <c r="K11" s="6">
        <v>1</v>
      </c>
      <c r="L11" s="105" t="s">
        <v>21</v>
      </c>
      <c r="M11" s="27">
        <v>25</v>
      </c>
      <c r="N11" s="6">
        <v>12</v>
      </c>
      <c r="O11" s="6">
        <v>11</v>
      </c>
      <c r="P11" s="6">
        <v>9</v>
      </c>
      <c r="Q11" s="6">
        <v>1</v>
      </c>
      <c r="R11" s="22">
        <v>1</v>
      </c>
      <c r="S11" s="110">
        <v>148</v>
      </c>
      <c r="T11" s="6">
        <v>130</v>
      </c>
      <c r="U11" s="6">
        <v>34</v>
      </c>
      <c r="V11" s="6">
        <v>18</v>
      </c>
      <c r="W11" s="6">
        <v>14</v>
      </c>
      <c r="X11" s="6">
        <v>6</v>
      </c>
      <c r="Y11" s="6">
        <v>13</v>
      </c>
      <c r="Z11" s="6">
        <v>12</v>
      </c>
      <c r="AA11" s="6">
        <v>196</v>
      </c>
      <c r="AB11" s="6">
        <v>144</v>
      </c>
      <c r="AC11" s="6">
        <v>1</v>
      </c>
      <c r="AD11" s="6">
        <v>2</v>
      </c>
      <c r="AE11" s="6">
        <v>3</v>
      </c>
      <c r="AF11" s="105">
        <v>2</v>
      </c>
    </row>
    <row r="12" spans="1:32" s="11" customFormat="1" ht="15">
      <c r="A12" s="20"/>
      <c r="B12" s="104">
        <v>7</v>
      </c>
      <c r="C12" s="6">
        <v>652</v>
      </c>
      <c r="D12" s="22">
        <v>34</v>
      </c>
      <c r="E12" s="8">
        <v>44</v>
      </c>
      <c r="F12" s="6">
        <v>45</v>
      </c>
      <c r="G12" s="6">
        <f t="shared" si="1"/>
        <v>233</v>
      </c>
      <c r="H12" s="30">
        <f t="shared" si="0"/>
        <v>77.66666666666667</v>
      </c>
      <c r="I12" s="27">
        <v>6</v>
      </c>
      <c r="J12" s="6">
        <v>18</v>
      </c>
      <c r="K12" s="6">
        <v>3</v>
      </c>
      <c r="L12" s="105" t="s">
        <v>21</v>
      </c>
      <c r="M12" s="27">
        <v>26</v>
      </c>
      <c r="N12" s="6">
        <v>14</v>
      </c>
      <c r="O12" s="6">
        <v>15</v>
      </c>
      <c r="P12" s="6">
        <v>10</v>
      </c>
      <c r="Q12" s="6">
        <v>1</v>
      </c>
      <c r="R12" s="22">
        <v>2</v>
      </c>
      <c r="S12" s="110">
        <v>168</v>
      </c>
      <c r="T12" s="6">
        <v>128</v>
      </c>
      <c r="U12" s="6">
        <v>40</v>
      </c>
      <c r="V12" s="6">
        <v>21</v>
      </c>
      <c r="W12" s="6">
        <v>16</v>
      </c>
      <c r="X12" s="6">
        <v>7</v>
      </c>
      <c r="Y12" s="6">
        <v>16</v>
      </c>
      <c r="Z12" s="6">
        <v>11</v>
      </c>
      <c r="AA12" s="6">
        <v>202</v>
      </c>
      <c r="AB12" s="6">
        <v>148</v>
      </c>
      <c r="AC12" s="6">
        <v>2</v>
      </c>
      <c r="AD12" s="6">
        <v>4</v>
      </c>
      <c r="AE12" s="6">
        <v>5</v>
      </c>
      <c r="AF12" s="105">
        <v>3</v>
      </c>
    </row>
    <row r="13" spans="1:32" s="11" customFormat="1" ht="15">
      <c r="A13" s="20"/>
      <c r="B13" s="104">
        <v>8</v>
      </c>
      <c r="C13" s="6">
        <v>646</v>
      </c>
      <c r="D13" s="22">
        <v>30</v>
      </c>
      <c r="E13" s="8">
        <v>42</v>
      </c>
      <c r="F13" s="6">
        <v>46</v>
      </c>
      <c r="G13" s="6">
        <f t="shared" si="1"/>
        <v>229</v>
      </c>
      <c r="H13" s="30">
        <f t="shared" si="0"/>
        <v>76.33333333333333</v>
      </c>
      <c r="I13" s="27">
        <v>4</v>
      </c>
      <c r="J13" s="6" t="s">
        <v>21</v>
      </c>
      <c r="K13" s="6" t="s">
        <v>21</v>
      </c>
      <c r="L13" s="105" t="s">
        <v>21</v>
      </c>
      <c r="M13" s="27" t="s">
        <v>21</v>
      </c>
      <c r="N13" s="6" t="s">
        <v>21</v>
      </c>
      <c r="O13" s="6">
        <v>2</v>
      </c>
      <c r="P13" s="6">
        <v>2</v>
      </c>
      <c r="Q13" s="6">
        <v>1</v>
      </c>
      <c r="R13" s="22">
        <v>1</v>
      </c>
      <c r="S13" s="110">
        <v>120</v>
      </c>
      <c r="T13" s="6">
        <v>140</v>
      </c>
      <c r="U13" s="6">
        <v>30</v>
      </c>
      <c r="V13" s="6">
        <v>20</v>
      </c>
      <c r="W13" s="6">
        <v>5</v>
      </c>
      <c r="X13" s="6">
        <v>4</v>
      </c>
      <c r="Y13" s="6">
        <v>10</v>
      </c>
      <c r="Z13" s="6">
        <v>8</v>
      </c>
      <c r="AA13" s="6">
        <v>120</v>
      </c>
      <c r="AB13" s="6">
        <v>90</v>
      </c>
      <c r="AC13" s="6">
        <v>2</v>
      </c>
      <c r="AD13" s="6">
        <v>3</v>
      </c>
      <c r="AE13" s="6">
        <v>4</v>
      </c>
      <c r="AF13" s="105">
        <v>3</v>
      </c>
    </row>
    <row r="14" spans="1:32" s="15" customFormat="1" ht="15">
      <c r="A14" s="20"/>
      <c r="B14" s="106">
        <v>9</v>
      </c>
      <c r="C14" s="14" t="s">
        <v>19</v>
      </c>
      <c r="D14" s="23">
        <v>40</v>
      </c>
      <c r="E14" s="25">
        <v>0</v>
      </c>
      <c r="F14" s="14">
        <v>0</v>
      </c>
      <c r="G14" s="14">
        <f t="shared" si="1"/>
        <v>229</v>
      </c>
      <c r="H14" s="31">
        <f t="shared" si="0"/>
        <v>76.33333333333333</v>
      </c>
      <c r="I14" s="28" t="s">
        <v>21</v>
      </c>
      <c r="J14" s="14" t="s">
        <v>21</v>
      </c>
      <c r="K14" s="14" t="s">
        <v>21</v>
      </c>
      <c r="L14" s="107" t="s">
        <v>21</v>
      </c>
      <c r="M14" s="28" t="s">
        <v>21</v>
      </c>
      <c r="N14" s="14" t="s">
        <v>21</v>
      </c>
      <c r="O14" s="14" t="s">
        <v>21</v>
      </c>
      <c r="P14" s="14" t="s">
        <v>21</v>
      </c>
      <c r="Q14" s="14" t="s">
        <v>21</v>
      </c>
      <c r="R14" s="23" t="s">
        <v>21</v>
      </c>
      <c r="S14" s="111" t="s">
        <v>21</v>
      </c>
      <c r="T14" s="14" t="s">
        <v>21</v>
      </c>
      <c r="U14" s="14" t="s">
        <v>21</v>
      </c>
      <c r="V14" s="14" t="s">
        <v>21</v>
      </c>
      <c r="W14" s="14" t="s">
        <v>21</v>
      </c>
      <c r="X14" s="14" t="s">
        <v>21</v>
      </c>
      <c r="Y14" s="14" t="s">
        <v>21</v>
      </c>
      <c r="Z14" s="14" t="s">
        <v>21</v>
      </c>
      <c r="AA14" s="14" t="s">
        <v>21</v>
      </c>
      <c r="AB14" s="14" t="s">
        <v>21</v>
      </c>
      <c r="AC14" s="14" t="s">
        <v>21</v>
      </c>
      <c r="AD14" s="14" t="s">
        <v>21</v>
      </c>
      <c r="AE14" s="14" t="s">
        <v>21</v>
      </c>
      <c r="AF14" s="107" t="s">
        <v>21</v>
      </c>
    </row>
    <row r="15" spans="1:32" s="11" customFormat="1" ht="15">
      <c r="A15" s="20"/>
      <c r="B15" s="104">
        <v>10</v>
      </c>
      <c r="C15" s="6">
        <v>657</v>
      </c>
      <c r="D15" s="22">
        <v>30</v>
      </c>
      <c r="E15" s="8">
        <v>48</v>
      </c>
      <c r="F15" s="6">
        <v>46</v>
      </c>
      <c r="G15" s="6">
        <f t="shared" si="1"/>
        <v>231</v>
      </c>
      <c r="H15" s="30">
        <f t="shared" si="0"/>
        <v>77</v>
      </c>
      <c r="I15" s="27">
        <v>5</v>
      </c>
      <c r="J15" s="6">
        <v>16</v>
      </c>
      <c r="K15" s="6">
        <v>3</v>
      </c>
      <c r="L15" s="105">
        <v>1</v>
      </c>
      <c r="M15" s="27">
        <v>20</v>
      </c>
      <c r="N15" s="6">
        <v>8</v>
      </c>
      <c r="O15" s="6">
        <v>14</v>
      </c>
      <c r="P15" s="6">
        <v>9</v>
      </c>
      <c r="Q15" s="6" t="s">
        <v>21</v>
      </c>
      <c r="R15" s="22" t="s">
        <v>21</v>
      </c>
      <c r="S15" s="110">
        <v>156</v>
      </c>
      <c r="T15" s="6">
        <v>172</v>
      </c>
      <c r="U15" s="6">
        <v>32</v>
      </c>
      <c r="V15" s="6">
        <v>18</v>
      </c>
      <c r="W15" s="6">
        <v>11</v>
      </c>
      <c r="X15" s="6">
        <v>9</v>
      </c>
      <c r="Y15" s="6">
        <v>10</v>
      </c>
      <c r="Z15" s="6">
        <v>6</v>
      </c>
      <c r="AA15" s="6">
        <v>168</v>
      </c>
      <c r="AB15" s="6">
        <v>135</v>
      </c>
      <c r="AC15" s="6">
        <v>1</v>
      </c>
      <c r="AD15" s="6">
        <v>2</v>
      </c>
      <c r="AE15" s="6">
        <v>3</v>
      </c>
      <c r="AF15" s="105">
        <v>2</v>
      </c>
    </row>
    <row r="16" spans="1:32" s="11" customFormat="1" ht="15">
      <c r="A16" s="20"/>
      <c r="B16" s="104">
        <v>11</v>
      </c>
      <c r="C16" s="6">
        <v>631</v>
      </c>
      <c r="D16" s="22">
        <v>33</v>
      </c>
      <c r="E16" s="8">
        <v>50</v>
      </c>
      <c r="F16" s="6">
        <v>48</v>
      </c>
      <c r="G16" s="6">
        <f t="shared" si="1"/>
        <v>233</v>
      </c>
      <c r="H16" s="30">
        <f t="shared" si="0"/>
        <v>77.66666666666667</v>
      </c>
      <c r="I16" s="27">
        <v>6</v>
      </c>
      <c r="J16" s="6">
        <v>15</v>
      </c>
      <c r="K16" s="6">
        <v>2</v>
      </c>
      <c r="L16" s="105" t="s">
        <v>21</v>
      </c>
      <c r="M16" s="27">
        <v>24</v>
      </c>
      <c r="N16" s="6">
        <v>12</v>
      </c>
      <c r="O16" s="6">
        <v>14</v>
      </c>
      <c r="P16" s="6">
        <v>10</v>
      </c>
      <c r="Q16" s="6">
        <v>1</v>
      </c>
      <c r="R16" s="22">
        <v>0</v>
      </c>
      <c r="S16" s="110">
        <v>162</v>
      </c>
      <c r="T16" s="6">
        <v>130</v>
      </c>
      <c r="U16" s="6">
        <v>26</v>
      </c>
      <c r="V16" s="6">
        <v>14</v>
      </c>
      <c r="W16" s="6">
        <v>12</v>
      </c>
      <c r="X16" s="6">
        <v>8</v>
      </c>
      <c r="Y16" s="6">
        <v>11</v>
      </c>
      <c r="Z16" s="6">
        <v>8</v>
      </c>
      <c r="AA16" s="6">
        <v>175</v>
      </c>
      <c r="AB16" s="6">
        <v>138</v>
      </c>
      <c r="AC16" s="6">
        <v>2</v>
      </c>
      <c r="AD16" s="6">
        <v>3</v>
      </c>
      <c r="AE16" s="6">
        <v>5</v>
      </c>
      <c r="AF16" s="105">
        <v>2</v>
      </c>
    </row>
    <row r="17" spans="1:32" s="11" customFormat="1" ht="15">
      <c r="A17" s="20"/>
      <c r="B17" s="104">
        <v>12</v>
      </c>
      <c r="C17" s="6">
        <v>639</v>
      </c>
      <c r="D17" s="22">
        <v>33</v>
      </c>
      <c r="E17" s="8">
        <v>49</v>
      </c>
      <c r="F17" s="6">
        <v>46</v>
      </c>
      <c r="G17" s="6">
        <f t="shared" si="1"/>
        <v>236</v>
      </c>
      <c r="H17" s="30">
        <f t="shared" si="0"/>
        <v>78.66666666666667</v>
      </c>
      <c r="I17" s="27">
        <v>4</v>
      </c>
      <c r="J17" s="6">
        <v>10</v>
      </c>
      <c r="K17" s="6">
        <v>4</v>
      </c>
      <c r="L17" s="105">
        <v>1</v>
      </c>
      <c r="M17" s="27">
        <v>28</v>
      </c>
      <c r="N17" s="6">
        <v>11</v>
      </c>
      <c r="O17" s="6">
        <v>10</v>
      </c>
      <c r="P17" s="6">
        <v>7</v>
      </c>
      <c r="Q17" s="6">
        <v>1</v>
      </c>
      <c r="R17" s="22">
        <v>0</v>
      </c>
      <c r="S17" s="110">
        <v>168</v>
      </c>
      <c r="T17" s="6">
        <v>128</v>
      </c>
      <c r="U17" s="6">
        <v>30</v>
      </c>
      <c r="V17" s="6">
        <v>16</v>
      </c>
      <c r="W17" s="6">
        <v>16</v>
      </c>
      <c r="X17" s="6">
        <v>7</v>
      </c>
      <c r="Y17" s="6">
        <v>13</v>
      </c>
      <c r="Z17" s="6">
        <v>11</v>
      </c>
      <c r="AA17" s="6">
        <v>182</v>
      </c>
      <c r="AB17" s="6">
        <v>142</v>
      </c>
      <c r="AC17" s="6">
        <v>1</v>
      </c>
      <c r="AD17" s="6">
        <v>2</v>
      </c>
      <c r="AE17" s="6">
        <v>3</v>
      </c>
      <c r="AF17" s="105">
        <v>2</v>
      </c>
    </row>
    <row r="18" spans="1:32" s="11" customFormat="1" ht="15">
      <c r="A18" s="20"/>
      <c r="B18" s="104">
        <v>13</v>
      </c>
      <c r="C18" s="6">
        <v>642</v>
      </c>
      <c r="D18" s="22">
        <v>35</v>
      </c>
      <c r="E18" s="8">
        <v>46</v>
      </c>
      <c r="F18" s="6">
        <v>48</v>
      </c>
      <c r="G18" s="6">
        <f t="shared" si="1"/>
        <v>234</v>
      </c>
      <c r="H18" s="30">
        <f t="shared" si="0"/>
        <v>78</v>
      </c>
      <c r="I18" s="27">
        <v>5</v>
      </c>
      <c r="J18" s="6">
        <v>10</v>
      </c>
      <c r="K18" s="6">
        <v>2</v>
      </c>
      <c r="L18" s="105" t="s">
        <v>21</v>
      </c>
      <c r="M18" s="27">
        <v>25</v>
      </c>
      <c r="N18" s="6">
        <v>12</v>
      </c>
      <c r="O18" s="6">
        <v>11</v>
      </c>
      <c r="P18" s="6">
        <v>9</v>
      </c>
      <c r="Q18" s="6">
        <v>1</v>
      </c>
      <c r="R18" s="22">
        <v>1</v>
      </c>
      <c r="S18" s="110">
        <v>120</v>
      </c>
      <c r="T18" s="6">
        <v>140</v>
      </c>
      <c r="U18" s="6">
        <v>34</v>
      </c>
      <c r="V18" s="6">
        <v>20</v>
      </c>
      <c r="W18" s="6">
        <v>14</v>
      </c>
      <c r="X18" s="6">
        <v>6</v>
      </c>
      <c r="Y18" s="6">
        <v>14</v>
      </c>
      <c r="Z18" s="6">
        <v>10</v>
      </c>
      <c r="AA18" s="6">
        <v>191</v>
      </c>
      <c r="AB18" s="6">
        <v>145</v>
      </c>
      <c r="AC18" s="6">
        <v>1</v>
      </c>
      <c r="AD18" s="6">
        <v>2</v>
      </c>
      <c r="AE18" s="6">
        <v>5</v>
      </c>
      <c r="AF18" s="105">
        <v>3</v>
      </c>
    </row>
    <row r="19" spans="1:32" s="11" customFormat="1" ht="15">
      <c r="A19" s="20"/>
      <c r="B19" s="104">
        <v>14</v>
      </c>
      <c r="C19" s="6">
        <v>632</v>
      </c>
      <c r="D19" s="22">
        <v>30</v>
      </c>
      <c r="E19" s="8">
        <v>43</v>
      </c>
      <c r="F19" s="6">
        <v>40</v>
      </c>
      <c r="G19" s="6">
        <f t="shared" si="1"/>
        <v>237</v>
      </c>
      <c r="H19" s="30">
        <f t="shared" si="0"/>
        <v>79</v>
      </c>
      <c r="I19" s="27">
        <v>4</v>
      </c>
      <c r="J19" s="6">
        <v>12</v>
      </c>
      <c r="K19" s="6">
        <v>4</v>
      </c>
      <c r="L19" s="105">
        <v>1</v>
      </c>
      <c r="M19" s="27">
        <v>26</v>
      </c>
      <c r="N19" s="6">
        <v>14</v>
      </c>
      <c r="O19" s="6">
        <v>15</v>
      </c>
      <c r="P19" s="6">
        <v>10</v>
      </c>
      <c r="Q19" s="6">
        <v>2</v>
      </c>
      <c r="R19" s="22">
        <v>1</v>
      </c>
      <c r="S19" s="110">
        <v>152</v>
      </c>
      <c r="T19" s="6">
        <v>122</v>
      </c>
      <c r="U19" s="6">
        <v>34</v>
      </c>
      <c r="V19" s="6">
        <v>18</v>
      </c>
      <c r="W19" s="6">
        <v>16</v>
      </c>
      <c r="X19" s="6">
        <v>7</v>
      </c>
      <c r="Y19" s="6">
        <v>13</v>
      </c>
      <c r="Z19" s="6">
        <v>12</v>
      </c>
      <c r="AA19" s="6">
        <v>196</v>
      </c>
      <c r="AB19" s="6">
        <v>144</v>
      </c>
      <c r="AC19" s="6">
        <v>2</v>
      </c>
      <c r="AD19" s="6">
        <v>4</v>
      </c>
      <c r="AE19" s="6">
        <v>4</v>
      </c>
      <c r="AF19" s="105">
        <v>3</v>
      </c>
    </row>
    <row r="20" spans="1:32" s="11" customFormat="1" ht="15">
      <c r="A20" s="20"/>
      <c r="B20" s="104">
        <v>15</v>
      </c>
      <c r="C20" s="6">
        <v>643</v>
      </c>
      <c r="D20" s="22">
        <v>30</v>
      </c>
      <c r="E20" s="8">
        <v>44</v>
      </c>
      <c r="F20" s="6">
        <v>45</v>
      </c>
      <c r="G20" s="6">
        <f t="shared" si="1"/>
        <v>236</v>
      </c>
      <c r="H20" s="30">
        <f t="shared" si="0"/>
        <v>78.66666666666667</v>
      </c>
      <c r="I20" s="27">
        <v>4</v>
      </c>
      <c r="J20" s="6">
        <v>16</v>
      </c>
      <c r="K20" s="6">
        <v>3</v>
      </c>
      <c r="L20" s="105">
        <v>1</v>
      </c>
      <c r="M20" s="27">
        <v>28</v>
      </c>
      <c r="N20" s="6">
        <v>11</v>
      </c>
      <c r="O20" s="6">
        <v>2</v>
      </c>
      <c r="P20" s="6">
        <v>2</v>
      </c>
      <c r="Q20" s="6">
        <v>1</v>
      </c>
      <c r="R20" s="22">
        <v>0</v>
      </c>
      <c r="S20" s="110">
        <v>162</v>
      </c>
      <c r="T20" s="6">
        <v>130</v>
      </c>
      <c r="U20" s="6">
        <v>40</v>
      </c>
      <c r="V20" s="6">
        <v>21</v>
      </c>
      <c r="W20" s="6">
        <v>5</v>
      </c>
      <c r="X20" s="6">
        <v>4</v>
      </c>
      <c r="Y20" s="6">
        <v>16</v>
      </c>
      <c r="Z20" s="6">
        <v>11</v>
      </c>
      <c r="AA20" s="6">
        <v>110</v>
      </c>
      <c r="AB20" s="6">
        <v>85</v>
      </c>
      <c r="AC20" s="6">
        <v>2</v>
      </c>
      <c r="AD20" s="6">
        <v>3</v>
      </c>
      <c r="AE20" s="6">
        <v>3</v>
      </c>
      <c r="AF20" s="105">
        <v>2</v>
      </c>
    </row>
    <row r="21" spans="1:32" s="15" customFormat="1" ht="15">
      <c r="A21" s="20"/>
      <c r="B21" s="106">
        <v>16</v>
      </c>
      <c r="C21" s="14" t="s">
        <v>19</v>
      </c>
      <c r="D21" s="23">
        <v>40</v>
      </c>
      <c r="E21" s="25">
        <v>4</v>
      </c>
      <c r="F21" s="14">
        <v>0</v>
      </c>
      <c r="G21" s="14">
        <f t="shared" si="1"/>
        <v>240</v>
      </c>
      <c r="H21" s="31">
        <f t="shared" si="0"/>
        <v>80</v>
      </c>
      <c r="I21" s="28" t="s">
        <v>21</v>
      </c>
      <c r="J21" s="14">
        <v>4</v>
      </c>
      <c r="K21" s="14" t="s">
        <v>21</v>
      </c>
      <c r="L21" s="107" t="s">
        <v>21</v>
      </c>
      <c r="M21" s="28" t="s">
        <v>21</v>
      </c>
      <c r="N21" s="14" t="s">
        <v>21</v>
      </c>
      <c r="O21" s="14" t="s">
        <v>21</v>
      </c>
      <c r="P21" s="14" t="s">
        <v>21</v>
      </c>
      <c r="Q21" s="14" t="s">
        <v>21</v>
      </c>
      <c r="R21" s="23" t="s">
        <v>21</v>
      </c>
      <c r="S21" s="111" t="s">
        <v>21</v>
      </c>
      <c r="T21" s="14" t="s">
        <v>21</v>
      </c>
      <c r="U21" s="14" t="s">
        <v>21</v>
      </c>
      <c r="V21" s="14" t="s">
        <v>21</v>
      </c>
      <c r="W21" s="14" t="s">
        <v>21</v>
      </c>
      <c r="X21" s="14" t="s">
        <v>21</v>
      </c>
      <c r="Y21" s="14" t="s">
        <v>21</v>
      </c>
      <c r="Z21" s="14" t="s">
        <v>21</v>
      </c>
      <c r="AA21" s="14" t="s">
        <v>21</v>
      </c>
      <c r="AB21" s="14" t="s">
        <v>21</v>
      </c>
      <c r="AC21" s="14" t="s">
        <v>21</v>
      </c>
      <c r="AD21" s="14" t="s">
        <v>21</v>
      </c>
      <c r="AE21" s="14" t="s">
        <v>21</v>
      </c>
      <c r="AF21" s="107" t="s">
        <v>21</v>
      </c>
    </row>
    <row r="22" spans="1:32" s="11" customFormat="1" ht="15">
      <c r="A22" s="20"/>
      <c r="B22" s="104">
        <v>17</v>
      </c>
      <c r="C22" s="6">
        <v>664</v>
      </c>
      <c r="D22" s="22">
        <v>29</v>
      </c>
      <c r="E22" s="8">
        <v>52</v>
      </c>
      <c r="F22" s="6">
        <v>49</v>
      </c>
      <c r="G22" s="6">
        <f t="shared" si="1"/>
        <v>243</v>
      </c>
      <c r="H22" s="30">
        <f t="shared" si="0"/>
        <v>81</v>
      </c>
      <c r="I22" s="27">
        <v>2</v>
      </c>
      <c r="J22" s="6">
        <v>10</v>
      </c>
      <c r="K22" s="6">
        <v>4</v>
      </c>
      <c r="L22" s="105">
        <v>1</v>
      </c>
      <c r="M22" s="27">
        <v>26</v>
      </c>
      <c r="N22" s="6">
        <v>14</v>
      </c>
      <c r="O22" s="6">
        <v>12</v>
      </c>
      <c r="P22" s="6">
        <v>9</v>
      </c>
      <c r="Q22" s="6">
        <v>2</v>
      </c>
      <c r="R22" s="22">
        <v>0</v>
      </c>
      <c r="S22" s="110">
        <v>162</v>
      </c>
      <c r="T22" s="6">
        <v>130</v>
      </c>
      <c r="U22" s="6">
        <v>30</v>
      </c>
      <c r="V22" s="6">
        <v>16</v>
      </c>
      <c r="W22" s="6">
        <v>12</v>
      </c>
      <c r="X22" s="6">
        <v>6</v>
      </c>
      <c r="Y22" s="6">
        <v>13</v>
      </c>
      <c r="Z22" s="6">
        <v>12</v>
      </c>
      <c r="AA22" s="6">
        <v>175</v>
      </c>
      <c r="AB22" s="6">
        <v>138</v>
      </c>
      <c r="AC22" s="6">
        <v>3</v>
      </c>
      <c r="AD22" s="6">
        <v>1</v>
      </c>
      <c r="AE22" s="6">
        <v>4</v>
      </c>
      <c r="AF22" s="105">
        <v>1</v>
      </c>
    </row>
    <row r="23" spans="1:32" s="11" customFormat="1" ht="15">
      <c r="A23" s="20"/>
      <c r="B23" s="104">
        <v>18</v>
      </c>
      <c r="C23" s="6">
        <v>637</v>
      </c>
      <c r="D23" s="22">
        <v>33</v>
      </c>
      <c r="E23" s="8">
        <v>47</v>
      </c>
      <c r="F23" s="6">
        <v>49</v>
      </c>
      <c r="G23" s="6">
        <f t="shared" si="1"/>
        <v>241</v>
      </c>
      <c r="H23" s="30">
        <f t="shared" si="0"/>
        <v>80.33333333333333</v>
      </c>
      <c r="I23" s="27">
        <v>5</v>
      </c>
      <c r="J23" s="6">
        <v>12</v>
      </c>
      <c r="K23" s="6">
        <v>3</v>
      </c>
      <c r="L23" s="105">
        <v>1</v>
      </c>
      <c r="M23" s="27">
        <v>23</v>
      </c>
      <c r="N23" s="6">
        <v>10</v>
      </c>
      <c r="O23" s="6">
        <v>14</v>
      </c>
      <c r="P23" s="6">
        <v>10</v>
      </c>
      <c r="Q23" s="6">
        <v>1</v>
      </c>
      <c r="R23" s="22">
        <v>1</v>
      </c>
      <c r="S23" s="110">
        <v>168</v>
      </c>
      <c r="T23" s="6">
        <v>128</v>
      </c>
      <c r="U23" s="6">
        <v>34</v>
      </c>
      <c r="V23" s="6">
        <v>20</v>
      </c>
      <c r="W23" s="6">
        <v>12</v>
      </c>
      <c r="X23" s="6">
        <v>8</v>
      </c>
      <c r="Y23" s="6">
        <v>16</v>
      </c>
      <c r="Z23" s="6">
        <v>11</v>
      </c>
      <c r="AA23" s="6">
        <v>182</v>
      </c>
      <c r="AB23" s="6">
        <v>142</v>
      </c>
      <c r="AC23" s="6">
        <v>2</v>
      </c>
      <c r="AD23" s="6">
        <v>1</v>
      </c>
      <c r="AE23" s="6">
        <v>5</v>
      </c>
      <c r="AF23" s="105">
        <v>2</v>
      </c>
    </row>
    <row r="24" spans="1:32" s="11" customFormat="1" ht="15">
      <c r="A24" s="20"/>
      <c r="B24" s="104">
        <v>19</v>
      </c>
      <c r="C24" s="6">
        <v>648</v>
      </c>
      <c r="D24" s="22">
        <v>34</v>
      </c>
      <c r="E24" s="8">
        <v>44</v>
      </c>
      <c r="F24" s="6">
        <v>49</v>
      </c>
      <c r="G24" s="6">
        <f t="shared" si="1"/>
        <v>236</v>
      </c>
      <c r="H24" s="30">
        <f t="shared" si="0"/>
        <v>78.66666666666667</v>
      </c>
      <c r="I24" s="27">
        <v>5</v>
      </c>
      <c r="J24" s="6">
        <v>12</v>
      </c>
      <c r="K24" s="6">
        <v>2</v>
      </c>
      <c r="L24" s="105" t="s">
        <v>21</v>
      </c>
      <c r="M24" s="27">
        <v>24</v>
      </c>
      <c r="N24" s="6">
        <v>12</v>
      </c>
      <c r="O24" s="6">
        <v>10</v>
      </c>
      <c r="P24" s="6">
        <v>7</v>
      </c>
      <c r="Q24" s="6">
        <v>1</v>
      </c>
      <c r="R24" s="22">
        <v>0</v>
      </c>
      <c r="S24" s="110">
        <v>120</v>
      </c>
      <c r="T24" s="6">
        <v>110</v>
      </c>
      <c r="U24" s="6">
        <v>34</v>
      </c>
      <c r="V24" s="6">
        <v>18</v>
      </c>
      <c r="W24" s="6">
        <v>16</v>
      </c>
      <c r="X24" s="6">
        <v>7</v>
      </c>
      <c r="Y24" s="6">
        <v>10</v>
      </c>
      <c r="Z24" s="6">
        <v>8</v>
      </c>
      <c r="AA24" s="6">
        <v>101</v>
      </c>
      <c r="AB24" s="6">
        <v>145</v>
      </c>
      <c r="AC24" s="6">
        <v>2</v>
      </c>
      <c r="AD24" s="6">
        <v>2</v>
      </c>
      <c r="AE24" s="6">
        <v>3</v>
      </c>
      <c r="AF24" s="105">
        <v>2</v>
      </c>
    </row>
    <row r="25" spans="1:32" s="11" customFormat="1" ht="15">
      <c r="A25" s="20"/>
      <c r="B25" s="104">
        <v>20</v>
      </c>
      <c r="C25" s="6">
        <v>641</v>
      </c>
      <c r="D25" s="22">
        <v>33</v>
      </c>
      <c r="E25" s="8">
        <v>46</v>
      </c>
      <c r="F25" s="6">
        <v>46</v>
      </c>
      <c r="G25" s="6">
        <f t="shared" si="1"/>
        <v>236</v>
      </c>
      <c r="H25" s="30">
        <f t="shared" si="0"/>
        <v>78.66666666666667</v>
      </c>
      <c r="I25" s="27">
        <v>6</v>
      </c>
      <c r="J25" s="6">
        <v>15</v>
      </c>
      <c r="K25" s="6">
        <v>3</v>
      </c>
      <c r="L25" s="105" t="s">
        <v>21</v>
      </c>
      <c r="M25" s="27">
        <v>28</v>
      </c>
      <c r="N25" s="6">
        <v>11</v>
      </c>
      <c r="O25" s="6">
        <v>11</v>
      </c>
      <c r="P25" s="6">
        <v>9</v>
      </c>
      <c r="Q25" s="6">
        <v>1</v>
      </c>
      <c r="R25" s="22">
        <v>1</v>
      </c>
      <c r="S25" s="110">
        <v>152</v>
      </c>
      <c r="T25" s="6">
        <v>122</v>
      </c>
      <c r="U25" s="6">
        <v>40</v>
      </c>
      <c r="V25" s="6">
        <v>21</v>
      </c>
      <c r="W25" s="6">
        <v>14</v>
      </c>
      <c r="X25" s="6">
        <v>6</v>
      </c>
      <c r="Y25" s="6">
        <v>11</v>
      </c>
      <c r="Z25" s="6">
        <v>8</v>
      </c>
      <c r="AA25" s="6">
        <v>196</v>
      </c>
      <c r="AB25" s="6">
        <v>144</v>
      </c>
      <c r="AC25" s="6">
        <v>4</v>
      </c>
      <c r="AD25" s="6">
        <v>2</v>
      </c>
      <c r="AE25" s="6">
        <v>5</v>
      </c>
      <c r="AF25" s="105">
        <v>3</v>
      </c>
    </row>
    <row r="26" spans="1:32" s="11" customFormat="1" ht="15">
      <c r="A26" s="20"/>
      <c r="B26" s="104">
        <v>21</v>
      </c>
      <c r="C26" s="6">
        <v>630</v>
      </c>
      <c r="D26" s="22">
        <v>32</v>
      </c>
      <c r="E26" s="8">
        <v>45</v>
      </c>
      <c r="F26" s="6">
        <v>45</v>
      </c>
      <c r="G26" s="6">
        <f t="shared" si="1"/>
        <v>236</v>
      </c>
      <c r="H26" s="30">
        <f t="shared" si="0"/>
        <v>78.66666666666667</v>
      </c>
      <c r="I26" s="27">
        <v>7</v>
      </c>
      <c r="J26" s="6">
        <v>12</v>
      </c>
      <c r="K26" s="6">
        <v>2</v>
      </c>
      <c r="L26" s="105">
        <v>1</v>
      </c>
      <c r="M26" s="27">
        <v>25</v>
      </c>
      <c r="N26" s="6">
        <v>12</v>
      </c>
      <c r="O26" s="6">
        <v>15</v>
      </c>
      <c r="P26" s="6">
        <v>10</v>
      </c>
      <c r="Q26" s="6">
        <v>1</v>
      </c>
      <c r="R26" s="22">
        <v>0</v>
      </c>
      <c r="S26" s="110">
        <v>162</v>
      </c>
      <c r="T26" s="6">
        <v>130</v>
      </c>
      <c r="U26" s="6">
        <v>32</v>
      </c>
      <c r="V26" s="6">
        <v>18</v>
      </c>
      <c r="W26" s="6">
        <v>16</v>
      </c>
      <c r="X26" s="6">
        <v>7</v>
      </c>
      <c r="Y26" s="6">
        <v>13</v>
      </c>
      <c r="Z26" s="6">
        <v>11</v>
      </c>
      <c r="AA26" s="6">
        <v>168</v>
      </c>
      <c r="AB26" s="6">
        <v>138</v>
      </c>
      <c r="AC26" s="6">
        <v>3</v>
      </c>
      <c r="AD26" s="6">
        <v>2</v>
      </c>
      <c r="AE26" s="6">
        <v>4</v>
      </c>
      <c r="AF26" s="105">
        <v>3</v>
      </c>
    </row>
    <row r="27" spans="1:32" s="11" customFormat="1" ht="15">
      <c r="A27" s="20"/>
      <c r="B27" s="104">
        <v>22</v>
      </c>
      <c r="C27" s="6">
        <v>629</v>
      </c>
      <c r="D27" s="22">
        <v>31</v>
      </c>
      <c r="E27" s="8">
        <v>43</v>
      </c>
      <c r="F27" s="6">
        <v>46</v>
      </c>
      <c r="G27" s="6">
        <f t="shared" si="1"/>
        <v>233</v>
      </c>
      <c r="H27" s="30">
        <f t="shared" si="0"/>
        <v>77.66666666666667</v>
      </c>
      <c r="I27" s="27">
        <v>4</v>
      </c>
      <c r="J27" s="6">
        <v>12</v>
      </c>
      <c r="K27" s="6">
        <v>2</v>
      </c>
      <c r="L27" s="105" t="s">
        <v>21</v>
      </c>
      <c r="M27" s="27">
        <v>26</v>
      </c>
      <c r="N27" s="6">
        <v>14</v>
      </c>
      <c r="O27" s="6">
        <v>10</v>
      </c>
      <c r="P27" s="6">
        <v>7</v>
      </c>
      <c r="Q27" s="6">
        <v>2</v>
      </c>
      <c r="R27" s="22">
        <v>0</v>
      </c>
      <c r="S27" s="110">
        <v>140</v>
      </c>
      <c r="T27" s="6">
        <v>122</v>
      </c>
      <c r="U27" s="6">
        <v>26</v>
      </c>
      <c r="V27" s="6">
        <v>14</v>
      </c>
      <c r="W27" s="6">
        <v>5</v>
      </c>
      <c r="X27" s="6">
        <v>4</v>
      </c>
      <c r="Y27" s="6">
        <v>14</v>
      </c>
      <c r="Z27" s="6">
        <v>10</v>
      </c>
      <c r="AA27" s="6">
        <v>120</v>
      </c>
      <c r="AB27" s="6">
        <v>95</v>
      </c>
      <c r="AC27" s="6">
        <v>2</v>
      </c>
      <c r="AD27" s="6">
        <v>2</v>
      </c>
      <c r="AE27" s="6">
        <v>3</v>
      </c>
      <c r="AF27" s="105">
        <v>2</v>
      </c>
    </row>
    <row r="28" spans="1:32" s="15" customFormat="1" ht="15">
      <c r="A28" s="20"/>
      <c r="B28" s="106">
        <v>23</v>
      </c>
      <c r="C28" s="14" t="s">
        <v>19</v>
      </c>
      <c r="D28" s="23">
        <v>45</v>
      </c>
      <c r="E28" s="25">
        <v>3</v>
      </c>
      <c r="F28" s="14">
        <v>0</v>
      </c>
      <c r="G28" s="14">
        <f t="shared" si="1"/>
        <v>236</v>
      </c>
      <c r="H28" s="31">
        <f t="shared" si="0"/>
        <v>78.66666666666667</v>
      </c>
      <c r="I28" s="28" t="s">
        <v>21</v>
      </c>
      <c r="J28" s="14">
        <v>4</v>
      </c>
      <c r="K28" s="14">
        <v>1</v>
      </c>
      <c r="L28" s="107" t="s">
        <v>21</v>
      </c>
      <c r="M28" s="28" t="s">
        <v>21</v>
      </c>
      <c r="N28" s="14" t="s">
        <v>21</v>
      </c>
      <c r="O28" s="14" t="s">
        <v>21</v>
      </c>
      <c r="P28" s="14" t="s">
        <v>21</v>
      </c>
      <c r="Q28" s="14" t="s">
        <v>21</v>
      </c>
      <c r="R28" s="23" t="s">
        <v>21</v>
      </c>
      <c r="S28" s="111" t="s">
        <v>21</v>
      </c>
      <c r="T28" s="14" t="s">
        <v>21</v>
      </c>
      <c r="U28" s="14" t="s">
        <v>21</v>
      </c>
      <c r="V28" s="14" t="s">
        <v>21</v>
      </c>
      <c r="W28" s="14" t="s">
        <v>21</v>
      </c>
      <c r="X28" s="14" t="s">
        <v>21</v>
      </c>
      <c r="Y28" s="14" t="s">
        <v>21</v>
      </c>
      <c r="Z28" s="14" t="s">
        <v>21</v>
      </c>
      <c r="AA28" s="14" t="s">
        <v>21</v>
      </c>
      <c r="AB28" s="14" t="s">
        <v>21</v>
      </c>
      <c r="AC28" s="14" t="s">
        <v>21</v>
      </c>
      <c r="AD28" s="14" t="s">
        <v>21</v>
      </c>
      <c r="AE28" s="14" t="s">
        <v>21</v>
      </c>
      <c r="AF28" s="107" t="s">
        <v>21</v>
      </c>
    </row>
    <row r="29" spans="1:32" s="11" customFormat="1" ht="15">
      <c r="A29" s="20"/>
      <c r="B29" s="104">
        <v>24</v>
      </c>
      <c r="C29" s="6">
        <v>657</v>
      </c>
      <c r="D29" s="22">
        <v>33</v>
      </c>
      <c r="E29" s="8">
        <v>50</v>
      </c>
      <c r="F29" s="6">
        <v>47</v>
      </c>
      <c r="G29" s="6">
        <f>G28+E29-F29</f>
        <v>239</v>
      </c>
      <c r="H29" s="30">
        <f t="shared" si="0"/>
        <v>79.66666666666667</v>
      </c>
      <c r="I29" s="27">
        <v>4</v>
      </c>
      <c r="J29" s="6">
        <v>15</v>
      </c>
      <c r="K29" s="6">
        <v>4</v>
      </c>
      <c r="L29" s="105">
        <v>1</v>
      </c>
      <c r="M29" s="27">
        <v>20</v>
      </c>
      <c r="N29" s="6">
        <v>8</v>
      </c>
      <c r="O29" s="6">
        <v>15</v>
      </c>
      <c r="P29" s="6">
        <v>10</v>
      </c>
      <c r="Q29" s="6">
        <v>1</v>
      </c>
      <c r="R29" s="22">
        <v>1</v>
      </c>
      <c r="S29" s="110">
        <v>162</v>
      </c>
      <c r="T29" s="6">
        <v>128</v>
      </c>
      <c r="U29" s="6">
        <v>34</v>
      </c>
      <c r="V29" s="6">
        <v>20</v>
      </c>
      <c r="W29" s="6">
        <v>16</v>
      </c>
      <c r="X29" s="6">
        <v>7</v>
      </c>
      <c r="Y29" s="6">
        <v>16</v>
      </c>
      <c r="Z29" s="6">
        <v>11</v>
      </c>
      <c r="AA29" s="6">
        <v>182</v>
      </c>
      <c r="AB29" s="6">
        <v>142</v>
      </c>
      <c r="AC29" s="6">
        <v>2</v>
      </c>
      <c r="AD29" s="6">
        <v>1</v>
      </c>
      <c r="AE29" s="6">
        <v>5</v>
      </c>
      <c r="AF29" s="105">
        <v>2</v>
      </c>
    </row>
    <row r="30" spans="1:32" s="11" customFormat="1" ht="15">
      <c r="A30" s="20"/>
      <c r="B30" s="104">
        <v>25</v>
      </c>
      <c r="C30" s="6">
        <v>646</v>
      </c>
      <c r="D30" s="22">
        <v>30</v>
      </c>
      <c r="E30" s="8">
        <v>48</v>
      </c>
      <c r="F30" s="6">
        <v>50</v>
      </c>
      <c r="G30" s="6">
        <f t="shared" si="1"/>
        <v>237</v>
      </c>
      <c r="H30" s="30">
        <f t="shared" si="0"/>
        <v>79</v>
      </c>
      <c r="I30" s="27">
        <v>4</v>
      </c>
      <c r="J30" s="6">
        <v>12</v>
      </c>
      <c r="K30" s="6">
        <v>3</v>
      </c>
      <c r="L30" s="105">
        <v>1</v>
      </c>
      <c r="M30" s="27">
        <v>24</v>
      </c>
      <c r="N30" s="6">
        <v>12</v>
      </c>
      <c r="O30" s="6">
        <v>14</v>
      </c>
      <c r="P30" s="6">
        <v>10</v>
      </c>
      <c r="Q30" s="6">
        <v>1</v>
      </c>
      <c r="R30" s="22">
        <v>0</v>
      </c>
      <c r="S30" s="110">
        <v>140</v>
      </c>
      <c r="T30" s="6">
        <v>152</v>
      </c>
      <c r="U30" s="6">
        <v>34</v>
      </c>
      <c r="V30" s="6">
        <v>18</v>
      </c>
      <c r="W30" s="6">
        <v>14</v>
      </c>
      <c r="X30" s="6">
        <v>6</v>
      </c>
      <c r="Y30" s="6">
        <v>13</v>
      </c>
      <c r="Z30" s="6">
        <v>11</v>
      </c>
      <c r="AA30" s="6">
        <v>191</v>
      </c>
      <c r="AB30" s="6">
        <v>145</v>
      </c>
      <c r="AC30" s="6">
        <v>2</v>
      </c>
      <c r="AD30" s="6">
        <v>2</v>
      </c>
      <c r="AE30" s="6">
        <v>3</v>
      </c>
      <c r="AF30" s="105">
        <v>2</v>
      </c>
    </row>
    <row r="31" spans="1:32" s="11" customFormat="1" ht="15">
      <c r="A31" s="20"/>
      <c r="B31" s="104">
        <v>26</v>
      </c>
      <c r="C31" s="6">
        <v>639</v>
      </c>
      <c r="D31" s="22">
        <v>32</v>
      </c>
      <c r="E31" s="8">
        <v>47</v>
      </c>
      <c r="F31" s="6">
        <v>49</v>
      </c>
      <c r="G31" s="6">
        <f t="shared" si="1"/>
        <v>235</v>
      </c>
      <c r="H31" s="30">
        <f t="shared" si="0"/>
        <v>78.33333333333333</v>
      </c>
      <c r="I31" s="27">
        <v>7</v>
      </c>
      <c r="J31" s="6">
        <v>11</v>
      </c>
      <c r="K31" s="6">
        <v>3</v>
      </c>
      <c r="L31" s="105" t="s">
        <v>21</v>
      </c>
      <c r="M31" s="27">
        <v>28</v>
      </c>
      <c r="N31" s="6">
        <v>11</v>
      </c>
      <c r="O31" s="6">
        <v>10</v>
      </c>
      <c r="P31" s="6">
        <v>7</v>
      </c>
      <c r="Q31" s="6">
        <v>2</v>
      </c>
      <c r="R31" s="22">
        <v>1</v>
      </c>
      <c r="S31" s="110">
        <v>122</v>
      </c>
      <c r="T31" s="6">
        <v>110</v>
      </c>
      <c r="U31" s="6">
        <v>40</v>
      </c>
      <c r="V31" s="6">
        <v>21</v>
      </c>
      <c r="W31" s="6">
        <v>16</v>
      </c>
      <c r="X31" s="6">
        <v>7</v>
      </c>
      <c r="Y31" s="6">
        <v>14</v>
      </c>
      <c r="Z31" s="6">
        <v>10</v>
      </c>
      <c r="AA31" s="6">
        <v>196</v>
      </c>
      <c r="AB31" s="6">
        <v>144</v>
      </c>
      <c r="AC31" s="6">
        <v>4</v>
      </c>
      <c r="AD31" s="6">
        <v>2</v>
      </c>
      <c r="AE31" s="6">
        <v>5</v>
      </c>
      <c r="AF31" s="105">
        <v>3</v>
      </c>
    </row>
    <row r="32" spans="1:32" s="11" customFormat="1" ht="15">
      <c r="A32" s="20"/>
      <c r="B32" s="104">
        <v>27</v>
      </c>
      <c r="C32" s="6">
        <v>643</v>
      </c>
      <c r="D32" s="22">
        <v>34</v>
      </c>
      <c r="E32" s="8">
        <v>49</v>
      </c>
      <c r="F32" s="6">
        <v>49</v>
      </c>
      <c r="G32" s="6">
        <f t="shared" si="1"/>
        <v>235</v>
      </c>
      <c r="H32" s="30">
        <f t="shared" si="0"/>
        <v>78.33333333333333</v>
      </c>
      <c r="I32" s="27">
        <v>7</v>
      </c>
      <c r="J32" s="6">
        <v>9</v>
      </c>
      <c r="K32" s="6">
        <v>4</v>
      </c>
      <c r="L32" s="105">
        <v>1</v>
      </c>
      <c r="M32" s="27">
        <v>26</v>
      </c>
      <c r="N32" s="6">
        <v>14</v>
      </c>
      <c r="O32" s="6">
        <v>11</v>
      </c>
      <c r="P32" s="6">
        <v>9</v>
      </c>
      <c r="Q32" s="6">
        <v>1</v>
      </c>
      <c r="R32" s="22">
        <v>1</v>
      </c>
      <c r="S32" s="110">
        <v>169</v>
      </c>
      <c r="T32" s="6">
        <v>157</v>
      </c>
      <c r="U32" s="6">
        <v>32</v>
      </c>
      <c r="V32" s="6">
        <v>18</v>
      </c>
      <c r="W32" s="6">
        <v>5</v>
      </c>
      <c r="X32" s="6">
        <v>4</v>
      </c>
      <c r="Y32" s="6">
        <v>13</v>
      </c>
      <c r="Z32" s="6">
        <v>12</v>
      </c>
      <c r="AA32" s="6">
        <v>168</v>
      </c>
      <c r="AB32" s="6">
        <v>138</v>
      </c>
      <c r="AC32" s="6">
        <v>3</v>
      </c>
      <c r="AD32" s="6">
        <v>2</v>
      </c>
      <c r="AE32" s="6">
        <v>4</v>
      </c>
      <c r="AF32" s="105">
        <v>3</v>
      </c>
    </row>
    <row r="33" spans="1:32" s="11" customFormat="1" ht="15">
      <c r="A33" s="20"/>
      <c r="B33" s="104">
        <v>28</v>
      </c>
      <c r="C33" s="6">
        <v>631</v>
      </c>
      <c r="D33" s="22">
        <v>31</v>
      </c>
      <c r="E33" s="8">
        <v>45</v>
      </c>
      <c r="F33" s="6">
        <v>50</v>
      </c>
      <c r="G33" s="6">
        <f t="shared" si="1"/>
        <v>230</v>
      </c>
      <c r="H33" s="30">
        <f t="shared" si="0"/>
        <v>76.66666666666667</v>
      </c>
      <c r="I33" s="27">
        <v>6</v>
      </c>
      <c r="J33" s="6">
        <v>12</v>
      </c>
      <c r="K33" s="6">
        <v>4</v>
      </c>
      <c r="L33" s="105">
        <v>1</v>
      </c>
      <c r="M33" s="27">
        <v>28</v>
      </c>
      <c r="N33" s="6">
        <v>11</v>
      </c>
      <c r="O33" s="6">
        <v>15</v>
      </c>
      <c r="P33" s="6">
        <v>10</v>
      </c>
      <c r="Q33" s="6">
        <v>2</v>
      </c>
      <c r="R33" s="22">
        <v>0</v>
      </c>
      <c r="S33" s="110">
        <v>152</v>
      </c>
      <c r="T33" s="6">
        <v>122</v>
      </c>
      <c r="U33" s="6">
        <v>26</v>
      </c>
      <c r="V33" s="6">
        <v>14</v>
      </c>
      <c r="W33" s="6">
        <v>14</v>
      </c>
      <c r="X33" s="6">
        <v>6</v>
      </c>
      <c r="Y33" s="6">
        <v>16</v>
      </c>
      <c r="Z33" s="6">
        <v>11</v>
      </c>
      <c r="AA33" s="6">
        <v>120</v>
      </c>
      <c r="AB33" s="6">
        <v>95</v>
      </c>
      <c r="AC33" s="6">
        <v>2</v>
      </c>
      <c r="AD33" s="6">
        <v>2</v>
      </c>
      <c r="AE33" s="6">
        <v>3</v>
      </c>
      <c r="AF33" s="105">
        <v>2</v>
      </c>
    </row>
    <row r="34" spans="2:32" s="20" customFormat="1" ht="15">
      <c r="B34" s="108">
        <v>29</v>
      </c>
      <c r="C34" s="18">
        <v>640</v>
      </c>
      <c r="D34" s="24">
        <v>30</v>
      </c>
      <c r="E34" s="26">
        <v>47</v>
      </c>
      <c r="F34" s="18">
        <v>52</v>
      </c>
      <c r="G34" s="6">
        <f t="shared" si="1"/>
        <v>225</v>
      </c>
      <c r="H34" s="30">
        <f t="shared" si="0"/>
        <v>75</v>
      </c>
      <c r="I34" s="29">
        <v>4</v>
      </c>
      <c r="J34" s="18">
        <v>12</v>
      </c>
      <c r="K34" s="18">
        <v>3</v>
      </c>
      <c r="L34" s="109" t="s">
        <v>21</v>
      </c>
      <c r="M34" s="29">
        <v>25</v>
      </c>
      <c r="N34" s="18">
        <v>12</v>
      </c>
      <c r="O34" s="18">
        <v>11</v>
      </c>
      <c r="P34" s="18">
        <v>9</v>
      </c>
      <c r="Q34" s="18">
        <v>1</v>
      </c>
      <c r="R34" s="24">
        <v>1</v>
      </c>
      <c r="S34" s="112">
        <v>168</v>
      </c>
      <c r="T34" s="18">
        <v>128</v>
      </c>
      <c r="U34" s="18">
        <v>32</v>
      </c>
      <c r="V34" s="18">
        <v>18</v>
      </c>
      <c r="W34" s="18">
        <v>5</v>
      </c>
      <c r="X34" s="18">
        <v>4</v>
      </c>
      <c r="Y34" s="18">
        <v>13</v>
      </c>
      <c r="Z34" s="18">
        <v>11</v>
      </c>
      <c r="AA34" s="18">
        <v>191</v>
      </c>
      <c r="AB34" s="18">
        <v>145</v>
      </c>
      <c r="AC34" s="18">
        <v>1</v>
      </c>
      <c r="AD34" s="18">
        <v>2</v>
      </c>
      <c r="AE34" s="18">
        <v>4</v>
      </c>
      <c r="AF34" s="109">
        <v>3</v>
      </c>
    </row>
    <row r="35" spans="1:32" s="15" customFormat="1" ht="15">
      <c r="A35" s="20"/>
      <c r="B35" s="106">
        <v>30</v>
      </c>
      <c r="C35" s="14" t="s">
        <v>19</v>
      </c>
      <c r="D35" s="23">
        <v>45</v>
      </c>
      <c r="E35" s="25">
        <v>5</v>
      </c>
      <c r="F35" s="14">
        <v>0</v>
      </c>
      <c r="G35" s="14">
        <f t="shared" si="1"/>
        <v>230</v>
      </c>
      <c r="H35" s="31">
        <f t="shared" si="0"/>
        <v>76.66666666666667</v>
      </c>
      <c r="I35" s="28" t="s">
        <v>21</v>
      </c>
      <c r="J35" s="14">
        <v>5</v>
      </c>
      <c r="K35" s="14" t="s">
        <v>21</v>
      </c>
      <c r="L35" s="107" t="s">
        <v>21</v>
      </c>
      <c r="M35" s="28" t="s">
        <v>21</v>
      </c>
      <c r="N35" s="14" t="s">
        <v>21</v>
      </c>
      <c r="O35" s="14" t="s">
        <v>21</v>
      </c>
      <c r="P35" s="14" t="s">
        <v>21</v>
      </c>
      <c r="Q35" s="14" t="s">
        <v>21</v>
      </c>
      <c r="R35" s="23" t="s">
        <v>21</v>
      </c>
      <c r="S35" s="111" t="s">
        <v>21</v>
      </c>
      <c r="T35" s="14" t="s">
        <v>21</v>
      </c>
      <c r="U35" s="14" t="s">
        <v>21</v>
      </c>
      <c r="V35" s="14" t="s">
        <v>21</v>
      </c>
      <c r="W35" s="14" t="s">
        <v>21</v>
      </c>
      <c r="X35" s="14" t="s">
        <v>21</v>
      </c>
      <c r="Y35" s="14" t="s">
        <v>21</v>
      </c>
      <c r="Z35" s="14" t="s">
        <v>21</v>
      </c>
      <c r="AA35" s="14" t="s">
        <v>21</v>
      </c>
      <c r="AB35" s="14" t="s">
        <v>21</v>
      </c>
      <c r="AC35" s="14" t="s">
        <v>21</v>
      </c>
      <c r="AD35" s="14" t="s">
        <v>21</v>
      </c>
      <c r="AE35" s="14" t="s">
        <v>21</v>
      </c>
      <c r="AF35" s="107" t="s">
        <v>21</v>
      </c>
    </row>
    <row r="36" spans="1:32" s="11" customFormat="1" ht="15.75" thickBot="1">
      <c r="A36" s="20"/>
      <c r="B36" s="116">
        <v>31</v>
      </c>
      <c r="C36" s="117">
        <v>653</v>
      </c>
      <c r="D36" s="118">
        <v>30</v>
      </c>
      <c r="E36" s="119">
        <v>45</v>
      </c>
      <c r="F36" s="117">
        <v>52</v>
      </c>
      <c r="G36" s="117">
        <v>219</v>
      </c>
      <c r="H36" s="120">
        <f t="shared" si="0"/>
        <v>73</v>
      </c>
      <c r="I36" s="121">
        <v>5</v>
      </c>
      <c r="J36" s="117">
        <v>12</v>
      </c>
      <c r="K36" s="117">
        <v>3</v>
      </c>
      <c r="L36" s="140">
        <v>1</v>
      </c>
      <c r="M36" s="121">
        <v>26</v>
      </c>
      <c r="N36" s="117">
        <v>14</v>
      </c>
      <c r="O36" s="117">
        <v>15</v>
      </c>
      <c r="P36" s="117">
        <v>10</v>
      </c>
      <c r="Q36" s="117">
        <v>1</v>
      </c>
      <c r="R36" s="118">
        <v>1</v>
      </c>
      <c r="S36" s="113">
        <v>140</v>
      </c>
      <c r="T36" s="114">
        <v>120</v>
      </c>
      <c r="U36" s="114">
        <v>26</v>
      </c>
      <c r="V36" s="114">
        <v>14</v>
      </c>
      <c r="W36" s="114">
        <v>16</v>
      </c>
      <c r="X36" s="114">
        <v>7</v>
      </c>
      <c r="Y36" s="114">
        <v>14</v>
      </c>
      <c r="Z36" s="114">
        <v>10</v>
      </c>
      <c r="AA36" s="114">
        <v>196</v>
      </c>
      <c r="AB36" s="114">
        <v>144</v>
      </c>
      <c r="AC36" s="114">
        <v>3</v>
      </c>
      <c r="AD36" s="114">
        <v>1</v>
      </c>
      <c r="AE36" s="114">
        <v>3</v>
      </c>
      <c r="AF36" s="115">
        <v>2</v>
      </c>
    </row>
    <row r="37" spans="1:32" s="16" customFormat="1" ht="22.5" customHeight="1" thickBot="1" thickTop="1">
      <c r="A37" s="44"/>
      <c r="B37" s="131" t="s">
        <v>20</v>
      </c>
      <c r="C37" s="132">
        <f aca="true" t="shared" si="2" ref="C37:L37">SUM(C6:C36)</f>
        <v>16668</v>
      </c>
      <c r="D37" s="133">
        <f t="shared" si="2"/>
        <v>1025</v>
      </c>
      <c r="E37" s="134">
        <f>SUM(E6:E36)</f>
        <v>1221</v>
      </c>
      <c r="F37" s="132">
        <f>SUM(F6:F36)</f>
        <v>1178</v>
      </c>
      <c r="G37" s="132">
        <f>SUM(G6:G36)</f>
        <v>7194</v>
      </c>
      <c r="H37" s="135">
        <f>SUM(H6:H36)</f>
        <v>2398</v>
      </c>
      <c r="I37" s="136">
        <f t="shared" si="2"/>
        <v>120</v>
      </c>
      <c r="J37" s="132">
        <f t="shared" si="2"/>
        <v>351</v>
      </c>
      <c r="K37" s="132">
        <f t="shared" si="2"/>
        <v>70</v>
      </c>
      <c r="L37" s="138">
        <f t="shared" si="2"/>
        <v>13</v>
      </c>
      <c r="M37" s="139">
        <f aca="true" t="shared" si="3" ref="M37:AF37">SUM(M6:M36)</f>
        <v>606</v>
      </c>
      <c r="N37" s="137">
        <f t="shared" si="3"/>
        <v>282</v>
      </c>
      <c r="O37" s="137">
        <f t="shared" si="3"/>
        <v>293</v>
      </c>
      <c r="P37" s="137">
        <f t="shared" si="3"/>
        <v>211</v>
      </c>
      <c r="Q37" s="137">
        <f t="shared" si="3"/>
        <v>27</v>
      </c>
      <c r="R37" s="138">
        <f t="shared" si="3"/>
        <v>15</v>
      </c>
      <c r="S37" s="139">
        <f t="shared" si="3"/>
        <v>3788</v>
      </c>
      <c r="T37" s="137">
        <f t="shared" si="3"/>
        <v>3257</v>
      </c>
      <c r="U37" s="137">
        <f t="shared" si="3"/>
        <v>810</v>
      </c>
      <c r="V37" s="137">
        <f t="shared" si="3"/>
        <v>446</v>
      </c>
      <c r="W37" s="137">
        <f t="shared" si="3"/>
        <v>310</v>
      </c>
      <c r="X37" s="137">
        <f t="shared" si="3"/>
        <v>158</v>
      </c>
      <c r="Y37" s="137">
        <f t="shared" si="3"/>
        <v>330</v>
      </c>
      <c r="Z37" s="137">
        <f t="shared" si="3"/>
        <v>254</v>
      </c>
      <c r="AA37" s="137">
        <f t="shared" si="3"/>
        <v>4274</v>
      </c>
      <c r="AB37" s="137">
        <f t="shared" si="3"/>
        <v>3351</v>
      </c>
      <c r="AC37" s="137">
        <f t="shared" si="3"/>
        <v>51</v>
      </c>
      <c r="AD37" s="137">
        <f t="shared" si="3"/>
        <v>54</v>
      </c>
      <c r="AE37" s="137">
        <f t="shared" si="3"/>
        <v>98</v>
      </c>
      <c r="AF37" s="138">
        <f t="shared" si="3"/>
        <v>57</v>
      </c>
    </row>
    <row r="38" spans="1:32" s="16" customFormat="1" ht="20.25" customHeight="1" thickBot="1" thickTop="1">
      <c r="A38" s="44"/>
      <c r="B38" s="122" t="s">
        <v>26</v>
      </c>
      <c r="C38" s="123">
        <f>C37/26</f>
        <v>641.0769230769231</v>
      </c>
      <c r="D38" s="124">
        <f>D37/31</f>
        <v>33.064516129032256</v>
      </c>
      <c r="E38" s="125">
        <f>E37/31</f>
        <v>39.38709677419355</v>
      </c>
      <c r="F38" s="123">
        <f>F37/31</f>
        <v>38</v>
      </c>
      <c r="G38" s="126">
        <f>+G37/31</f>
        <v>232.06451612903226</v>
      </c>
      <c r="H38" s="255">
        <f>H37/31</f>
        <v>77.35483870967742</v>
      </c>
      <c r="I38" s="127">
        <f>I37/31</f>
        <v>3.870967741935484</v>
      </c>
      <c r="J38" s="123">
        <f>J37/31</f>
        <v>11.32258064516129</v>
      </c>
      <c r="K38" s="123">
        <f>K37/25</f>
        <v>2.8</v>
      </c>
      <c r="L38" s="141">
        <f>L37/13</f>
        <v>1</v>
      </c>
      <c r="M38" s="130">
        <f>M37/25</f>
        <v>24.24</v>
      </c>
      <c r="N38" s="128">
        <f aca="true" t="shared" si="4" ref="N38:Y38">N37/25</f>
        <v>11.28</v>
      </c>
      <c r="O38" s="128">
        <f t="shared" si="4"/>
        <v>11.72</v>
      </c>
      <c r="P38" s="128">
        <f t="shared" si="4"/>
        <v>8.44</v>
      </c>
      <c r="Q38" s="128">
        <f t="shared" si="4"/>
        <v>1.08</v>
      </c>
      <c r="R38" s="129">
        <f t="shared" si="4"/>
        <v>0.6</v>
      </c>
      <c r="S38" s="130">
        <f t="shared" si="4"/>
        <v>151.52</v>
      </c>
      <c r="T38" s="128">
        <f t="shared" si="4"/>
        <v>130.28</v>
      </c>
      <c r="U38" s="128">
        <f t="shared" si="4"/>
        <v>32.4</v>
      </c>
      <c r="V38" s="128">
        <f t="shared" si="4"/>
        <v>17.84</v>
      </c>
      <c r="W38" s="128">
        <f t="shared" si="4"/>
        <v>12.4</v>
      </c>
      <c r="X38" s="128">
        <f t="shared" si="4"/>
        <v>6.32</v>
      </c>
      <c r="Y38" s="128">
        <f t="shared" si="4"/>
        <v>13.2</v>
      </c>
      <c r="Z38" s="128">
        <f aca="true" t="shared" si="5" ref="Z38:AF38">Z37/25</f>
        <v>10.16</v>
      </c>
      <c r="AA38" s="128">
        <f t="shared" si="5"/>
        <v>170.96</v>
      </c>
      <c r="AB38" s="128">
        <f t="shared" si="5"/>
        <v>134.04</v>
      </c>
      <c r="AC38" s="128">
        <f t="shared" si="5"/>
        <v>2.04</v>
      </c>
      <c r="AD38" s="128">
        <f t="shared" si="5"/>
        <v>2.16</v>
      </c>
      <c r="AE38" s="128">
        <f t="shared" si="5"/>
        <v>3.92</v>
      </c>
      <c r="AF38" s="129">
        <f t="shared" si="5"/>
        <v>2.28</v>
      </c>
    </row>
    <row r="39" ht="13.5" thickTop="1"/>
    <row r="40" ht="12.75">
      <c r="L40" s="45"/>
    </row>
    <row r="41" ht="12.75">
      <c r="L41" s="45"/>
    </row>
    <row r="42" ht="12.75">
      <c r="L42" s="45"/>
    </row>
    <row r="43" ht="12.75">
      <c r="L43" s="45"/>
    </row>
    <row r="44" ht="12.75">
      <c r="L44" s="45"/>
    </row>
    <row r="45" ht="12.75">
      <c r="L45" s="45"/>
    </row>
    <row r="46" ht="12.75">
      <c r="L46" s="45"/>
    </row>
    <row r="47" ht="12.75">
      <c r="L47" s="45"/>
    </row>
    <row r="48" ht="12.75">
      <c r="L48" s="45"/>
    </row>
    <row r="49" ht="12.75">
      <c r="L49" s="45"/>
    </row>
    <row r="50" ht="12.75">
      <c r="L50" s="45"/>
    </row>
    <row r="51" ht="12.75">
      <c r="L51" s="45"/>
    </row>
    <row r="52" ht="12.75">
      <c r="L52" s="45"/>
    </row>
    <row r="53" ht="12.75">
      <c r="L53" s="45"/>
    </row>
    <row r="54" ht="12.75">
      <c r="L54" s="45"/>
    </row>
    <row r="55" ht="12.75">
      <c r="L55" s="45"/>
    </row>
    <row r="56" ht="12.75">
      <c r="L56" s="45"/>
    </row>
    <row r="57" ht="12.75">
      <c r="L57" s="45"/>
    </row>
    <row r="58" ht="12.75">
      <c r="L58" s="45"/>
    </row>
    <row r="59" ht="12.75">
      <c r="L59" s="45"/>
    </row>
    <row r="60" ht="12.75">
      <c r="L60" s="45"/>
    </row>
    <row r="61" ht="12.75">
      <c r="L61" s="45"/>
    </row>
    <row r="62" ht="12.75">
      <c r="L62" s="45"/>
    </row>
    <row r="63" ht="12.75">
      <c r="L63" s="45"/>
    </row>
    <row r="64" ht="12.75">
      <c r="L64" s="45"/>
    </row>
    <row r="65" ht="12.75">
      <c r="L65" s="45"/>
    </row>
    <row r="66" ht="12.75">
      <c r="L66" s="45"/>
    </row>
    <row r="67" ht="12.75">
      <c r="L67" s="45"/>
    </row>
    <row r="68" ht="12.75">
      <c r="L68" s="45"/>
    </row>
    <row r="69" ht="12.75">
      <c r="L69" s="45"/>
    </row>
    <row r="70" ht="12.75">
      <c r="L70" s="45"/>
    </row>
    <row r="71" ht="12.75">
      <c r="L71" s="45"/>
    </row>
    <row r="72" ht="12.75">
      <c r="L72" s="45"/>
    </row>
    <row r="73" ht="12.75">
      <c r="L73" s="45"/>
    </row>
    <row r="74" ht="12.75">
      <c r="L74" s="45"/>
    </row>
    <row r="75" ht="12.75">
      <c r="L75" s="45"/>
    </row>
    <row r="76" ht="12.75">
      <c r="L76" s="45"/>
    </row>
    <row r="77" ht="12.75">
      <c r="L77" s="45"/>
    </row>
    <row r="78" ht="12.75">
      <c r="L78" s="45"/>
    </row>
    <row r="79" ht="12.75">
      <c r="L79" s="45"/>
    </row>
    <row r="80" ht="12.75">
      <c r="L80" s="45"/>
    </row>
    <row r="81" ht="12.75">
      <c r="L81" s="45"/>
    </row>
    <row r="82" ht="12.75">
      <c r="L82" s="45"/>
    </row>
    <row r="83" ht="12.75">
      <c r="L83" s="45"/>
    </row>
    <row r="84" ht="12.75">
      <c r="L84" s="45"/>
    </row>
    <row r="85" ht="12.75">
      <c r="L85" s="45"/>
    </row>
    <row r="86" ht="12.75">
      <c r="L86" s="45"/>
    </row>
    <row r="87" ht="12.75">
      <c r="L87" s="45"/>
    </row>
    <row r="88" ht="12.75">
      <c r="L88" s="45"/>
    </row>
    <row r="89" ht="12.75">
      <c r="L89" s="45"/>
    </row>
    <row r="90" ht="12.75">
      <c r="L90" s="45"/>
    </row>
    <row r="91" ht="12.75">
      <c r="L91" s="45"/>
    </row>
    <row r="92" ht="12.75">
      <c r="L92" s="45"/>
    </row>
    <row r="93" ht="12.75">
      <c r="L93" s="45"/>
    </row>
    <row r="94" ht="12.75">
      <c r="L94" s="45"/>
    </row>
    <row r="95" ht="12.75">
      <c r="L95" s="45"/>
    </row>
    <row r="96" ht="12.75">
      <c r="L96" s="45"/>
    </row>
    <row r="97" ht="12.75">
      <c r="L97" s="45"/>
    </row>
    <row r="98" ht="12.75">
      <c r="L98" s="45"/>
    </row>
    <row r="99" ht="12.75">
      <c r="L99" s="45"/>
    </row>
    <row r="100" ht="12.75">
      <c r="L100" s="45"/>
    </row>
    <row r="101" ht="12.75">
      <c r="L101" s="45"/>
    </row>
    <row r="102" ht="12.75">
      <c r="L102" s="45"/>
    </row>
    <row r="103" ht="12.75">
      <c r="L103" s="45"/>
    </row>
    <row r="104" ht="12.75">
      <c r="L104" s="45"/>
    </row>
    <row r="105" ht="12.75">
      <c r="L105" s="45"/>
    </row>
    <row r="106" ht="12.75">
      <c r="L106" s="45"/>
    </row>
    <row r="107" ht="12.75">
      <c r="L107" s="45"/>
    </row>
    <row r="108" ht="12.75">
      <c r="L108" s="45"/>
    </row>
    <row r="109" ht="12.75">
      <c r="L109" s="45"/>
    </row>
    <row r="110" ht="12.75">
      <c r="L110" s="45"/>
    </row>
    <row r="111" ht="12.75">
      <c r="L111" s="45"/>
    </row>
    <row r="112" ht="12.75">
      <c r="L112" s="45"/>
    </row>
    <row r="113" ht="12.75">
      <c r="L113" s="45"/>
    </row>
    <row r="114" ht="12.75">
      <c r="L114" s="45"/>
    </row>
    <row r="115" ht="12.75">
      <c r="L115" s="45"/>
    </row>
    <row r="116" ht="12.75">
      <c r="L116" s="45"/>
    </row>
    <row r="117" ht="12.75">
      <c r="L117" s="45"/>
    </row>
    <row r="118" ht="12.75">
      <c r="L118" s="45"/>
    </row>
    <row r="119" ht="12.75">
      <c r="L119" s="45"/>
    </row>
    <row r="120" ht="12.75">
      <c r="L120" s="45"/>
    </row>
    <row r="121" ht="12.75">
      <c r="L121" s="45"/>
    </row>
    <row r="122" ht="12.75">
      <c r="L122" s="45"/>
    </row>
    <row r="123" ht="12.75">
      <c r="L123" s="45"/>
    </row>
    <row r="124" ht="12.75">
      <c r="L124" s="45"/>
    </row>
    <row r="125" ht="12.75">
      <c r="L125" s="45"/>
    </row>
    <row r="126" ht="12.75">
      <c r="L126" s="45"/>
    </row>
    <row r="127" ht="12.75">
      <c r="L127" s="45"/>
    </row>
    <row r="128" ht="12.75">
      <c r="L128" s="45"/>
    </row>
    <row r="129" ht="12.75">
      <c r="L129" s="45"/>
    </row>
    <row r="130" ht="12.75">
      <c r="L130" s="45"/>
    </row>
    <row r="131" ht="12.75">
      <c r="L131" s="45"/>
    </row>
    <row r="132" ht="12.75">
      <c r="L132" s="45"/>
    </row>
    <row r="133" ht="12.75">
      <c r="L133" s="45"/>
    </row>
    <row r="134" ht="12.75">
      <c r="L134" s="45"/>
    </row>
    <row r="135" ht="12.75">
      <c r="L135" s="45"/>
    </row>
    <row r="136" ht="12.75">
      <c r="L136" s="45"/>
    </row>
    <row r="137" ht="12.75">
      <c r="L137" s="45"/>
    </row>
    <row r="138" ht="12.75">
      <c r="L138" s="45"/>
    </row>
    <row r="139" ht="12.75">
      <c r="L139" s="45"/>
    </row>
    <row r="140" ht="12.75">
      <c r="L140" s="45"/>
    </row>
    <row r="141" ht="12.75">
      <c r="L141" s="45"/>
    </row>
    <row r="142" ht="12.75">
      <c r="L142" s="45"/>
    </row>
    <row r="143" ht="12.75">
      <c r="L143" s="45"/>
    </row>
    <row r="144" ht="12.75">
      <c r="L144" s="45"/>
    </row>
    <row r="145" ht="12.75">
      <c r="L145" s="45"/>
    </row>
    <row r="146" ht="12.75">
      <c r="L146" s="45"/>
    </row>
    <row r="147" ht="12.75">
      <c r="L147" s="45"/>
    </row>
    <row r="148" ht="12.75">
      <c r="L148" s="45"/>
    </row>
    <row r="149" ht="12.75">
      <c r="L149" s="45"/>
    </row>
    <row r="150" ht="12.75">
      <c r="L150" s="45"/>
    </row>
    <row r="151" ht="12.75">
      <c r="L151" s="45"/>
    </row>
    <row r="152" ht="12.75">
      <c r="L152" s="45"/>
    </row>
    <row r="153" ht="12.75">
      <c r="L153" s="45"/>
    </row>
    <row r="154" ht="12.75">
      <c r="L154" s="45"/>
    </row>
    <row r="155" ht="12.75">
      <c r="L155" s="45"/>
    </row>
    <row r="156" ht="12.75">
      <c r="L156" s="45"/>
    </row>
    <row r="157" ht="12.75">
      <c r="L157" s="45"/>
    </row>
    <row r="158" ht="12.75">
      <c r="L158" s="45"/>
    </row>
    <row r="159" ht="12.75">
      <c r="L159" s="45"/>
    </row>
    <row r="160" ht="12.75">
      <c r="L160" s="45"/>
    </row>
    <row r="161" ht="12.75">
      <c r="L161" s="45"/>
    </row>
    <row r="162" ht="12.75">
      <c r="L162" s="45"/>
    </row>
    <row r="163" ht="12.75">
      <c r="L163" s="45"/>
    </row>
    <row r="164" ht="12.75">
      <c r="L164" s="45"/>
    </row>
    <row r="165" ht="12.75">
      <c r="L165" s="45"/>
    </row>
    <row r="166" ht="12.75">
      <c r="L166" s="45"/>
    </row>
    <row r="167" ht="12.75">
      <c r="L167" s="45"/>
    </row>
    <row r="168" ht="12.75">
      <c r="L168" s="45"/>
    </row>
    <row r="169" ht="12.75">
      <c r="L169" s="45"/>
    </row>
    <row r="170" ht="12.75">
      <c r="L170" s="45"/>
    </row>
    <row r="171" ht="12.75">
      <c r="L171" s="45"/>
    </row>
    <row r="172" ht="12.75">
      <c r="L172" s="45"/>
    </row>
    <row r="173" ht="12.75">
      <c r="L173" s="45"/>
    </row>
    <row r="174" ht="12.75">
      <c r="L174" s="45"/>
    </row>
    <row r="175" ht="12.75">
      <c r="L175" s="45"/>
    </row>
    <row r="176" ht="12.75">
      <c r="L176" s="45"/>
    </row>
  </sheetData>
  <sheetProtection/>
  <mergeCells count="28">
    <mergeCell ref="B5:D5"/>
    <mergeCell ref="E5:H5"/>
    <mergeCell ref="I5:L5"/>
    <mergeCell ref="B3:B4"/>
    <mergeCell ref="L3:L4"/>
    <mergeCell ref="K3:K4"/>
    <mergeCell ref="J3:J4"/>
    <mergeCell ref="I3:I4"/>
    <mergeCell ref="D3:D4"/>
    <mergeCell ref="G3:G4"/>
    <mergeCell ref="E3:E4"/>
    <mergeCell ref="B1:AF1"/>
    <mergeCell ref="B2:AF2"/>
    <mergeCell ref="W4:X4"/>
    <mergeCell ref="Y4:Z4"/>
    <mergeCell ref="AA4:AB4"/>
    <mergeCell ref="AC4:AD4"/>
    <mergeCell ref="AE4:AF4"/>
    <mergeCell ref="F3:F4"/>
    <mergeCell ref="C3:C4"/>
    <mergeCell ref="H3:H4"/>
    <mergeCell ref="M3:R3"/>
    <mergeCell ref="S3:AF3"/>
    <mergeCell ref="O4:P4"/>
    <mergeCell ref="U4:V4"/>
    <mergeCell ref="M4:N4"/>
    <mergeCell ref="Q4:R4"/>
    <mergeCell ref="S4:T4"/>
  </mergeCells>
  <printOptions horizontalCentered="1" verticalCentered="1"/>
  <pageMargins left="0.35" right="0.16" top="0" bottom="0.2" header="0.19" footer="0.16"/>
  <pageSetup horizontalDpi="600" verticalDpi="600" orientation="landscape" paperSize="5" scale="89" r:id="rId1"/>
  <rowBreaks count="1" manualBreakCount="1">
    <brk id="38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40"/>
  <sheetViews>
    <sheetView view="pageBreakPreview" zoomScale="55" zoomScaleSheetLayoutView="55" zoomScalePageLayoutView="0" workbookViewId="0" topLeftCell="A4">
      <selection activeCell="K42" sqref="K42"/>
    </sheetView>
  </sheetViews>
  <sheetFormatPr defaultColWidth="9.140625" defaultRowHeight="12.75"/>
  <cols>
    <col min="1" max="1" width="2.28125" style="0" customWidth="1"/>
    <col min="2" max="2" width="5.57421875" style="36" customWidth="1"/>
    <col min="3" max="3" width="7.8515625" style="0" customWidth="1"/>
    <col min="4" max="4" width="6.28125" style="0" customWidth="1"/>
    <col min="5" max="5" width="7.140625" style="0" customWidth="1"/>
    <col min="6" max="6" width="6.8515625" style="0" customWidth="1"/>
    <col min="7" max="7" width="6.421875" style="0" customWidth="1"/>
    <col min="8" max="8" width="7.140625" style="17" customWidth="1"/>
    <col min="9" max="9" width="7.00390625" style="0" customWidth="1"/>
    <col min="10" max="11" width="7.8515625" style="0" customWidth="1"/>
    <col min="12" max="12" width="6.421875" style="0" customWidth="1"/>
    <col min="13" max="13" width="6.00390625" style="2" customWidth="1"/>
    <col min="14" max="14" width="6.421875" style="0" customWidth="1"/>
    <col min="15" max="16" width="5.7109375" style="0" customWidth="1"/>
    <col min="17" max="18" width="4.28125" style="0" customWidth="1"/>
    <col min="19" max="20" width="6.7109375" style="0" customWidth="1"/>
    <col min="21" max="25" width="5.57421875" style="0" customWidth="1"/>
    <col min="26" max="26" width="5.8515625" style="0" customWidth="1"/>
    <col min="27" max="27" width="6.7109375" style="0" customWidth="1"/>
    <col min="28" max="28" width="7.421875" style="0" bestFit="1" customWidth="1"/>
    <col min="29" max="30" width="4.28125" style="0" customWidth="1"/>
    <col min="31" max="31" width="5.421875" style="0" customWidth="1"/>
    <col min="32" max="32" width="5.57421875" style="0" customWidth="1"/>
    <col min="33" max="33" width="7.00390625" style="0" customWidth="1"/>
  </cols>
  <sheetData>
    <row r="1" spans="2:32" ht="21.75" customHeight="1">
      <c r="B1" s="210" t="s">
        <v>18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</row>
    <row r="2" spans="2:32" ht="15.75" customHeight="1" thickBot="1">
      <c r="B2" s="211" t="s">
        <v>31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</row>
    <row r="3" spans="2:32" ht="15" customHeight="1" thickTop="1">
      <c r="B3" s="203" t="s">
        <v>25</v>
      </c>
      <c r="C3" s="199" t="s">
        <v>0</v>
      </c>
      <c r="D3" s="201" t="s">
        <v>1</v>
      </c>
      <c r="E3" s="215" t="s">
        <v>29</v>
      </c>
      <c r="F3" s="199" t="s">
        <v>30</v>
      </c>
      <c r="G3" s="199" t="s">
        <v>28</v>
      </c>
      <c r="H3" s="220" t="s">
        <v>2</v>
      </c>
      <c r="I3" s="206" t="s">
        <v>3</v>
      </c>
      <c r="J3" s="199" t="s">
        <v>4</v>
      </c>
      <c r="K3" s="199" t="s">
        <v>5</v>
      </c>
      <c r="L3" s="208" t="s">
        <v>6</v>
      </c>
      <c r="M3" s="165" t="s">
        <v>23</v>
      </c>
      <c r="N3" s="166"/>
      <c r="O3" s="166"/>
      <c r="P3" s="166"/>
      <c r="Q3" s="166"/>
      <c r="R3" s="167"/>
      <c r="S3" s="168" t="s">
        <v>24</v>
      </c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70"/>
    </row>
    <row r="4" spans="2:32" s="3" customFormat="1" ht="89.25" customHeight="1">
      <c r="B4" s="204"/>
      <c r="C4" s="200"/>
      <c r="D4" s="202"/>
      <c r="E4" s="216"/>
      <c r="F4" s="200"/>
      <c r="G4" s="200"/>
      <c r="H4" s="221"/>
      <c r="I4" s="207"/>
      <c r="J4" s="200"/>
      <c r="K4" s="200"/>
      <c r="L4" s="209"/>
      <c r="M4" s="205" t="s">
        <v>7</v>
      </c>
      <c r="N4" s="172"/>
      <c r="O4" s="173" t="s">
        <v>17</v>
      </c>
      <c r="P4" s="172"/>
      <c r="Q4" s="173" t="s">
        <v>8</v>
      </c>
      <c r="R4" s="205"/>
      <c r="S4" s="219" t="s">
        <v>9</v>
      </c>
      <c r="T4" s="172"/>
      <c r="U4" s="173" t="s">
        <v>10</v>
      </c>
      <c r="V4" s="172"/>
      <c r="W4" s="173" t="s">
        <v>11</v>
      </c>
      <c r="X4" s="172"/>
      <c r="Y4" s="173" t="s">
        <v>12</v>
      </c>
      <c r="Z4" s="172"/>
      <c r="AA4" s="173" t="s">
        <v>13</v>
      </c>
      <c r="AB4" s="172"/>
      <c r="AC4" s="212" t="s">
        <v>22</v>
      </c>
      <c r="AD4" s="213"/>
      <c r="AE4" s="173" t="s">
        <v>14</v>
      </c>
      <c r="AF4" s="214"/>
    </row>
    <row r="5" spans="2:32" s="3" customFormat="1" ht="12" customHeight="1">
      <c r="B5" s="218"/>
      <c r="C5" s="188"/>
      <c r="D5" s="189"/>
      <c r="E5" s="187"/>
      <c r="F5" s="188"/>
      <c r="G5" s="188"/>
      <c r="H5" s="188"/>
      <c r="I5" s="218"/>
      <c r="J5" s="188"/>
      <c r="K5" s="188"/>
      <c r="L5" s="190"/>
      <c r="M5" s="54" t="s">
        <v>15</v>
      </c>
      <c r="N5" s="5" t="s">
        <v>16</v>
      </c>
      <c r="O5" s="5" t="s">
        <v>15</v>
      </c>
      <c r="P5" s="5" t="s">
        <v>16</v>
      </c>
      <c r="Q5" s="5" t="s">
        <v>15</v>
      </c>
      <c r="R5" s="7" t="s">
        <v>16</v>
      </c>
      <c r="S5" s="104" t="s">
        <v>15</v>
      </c>
      <c r="T5" s="5" t="s">
        <v>16</v>
      </c>
      <c r="U5" s="5" t="s">
        <v>15</v>
      </c>
      <c r="V5" s="5" t="s">
        <v>16</v>
      </c>
      <c r="W5" s="5" t="s">
        <v>15</v>
      </c>
      <c r="X5" s="5" t="s">
        <v>16</v>
      </c>
      <c r="Y5" s="5" t="s">
        <v>15</v>
      </c>
      <c r="Z5" s="5" t="s">
        <v>16</v>
      </c>
      <c r="AA5" s="5" t="s">
        <v>15</v>
      </c>
      <c r="AB5" s="5" t="s">
        <v>16</v>
      </c>
      <c r="AC5" s="5" t="s">
        <v>15</v>
      </c>
      <c r="AD5" s="5" t="s">
        <v>16</v>
      </c>
      <c r="AE5" s="5" t="s">
        <v>15</v>
      </c>
      <c r="AF5" s="103" t="s">
        <v>16</v>
      </c>
    </row>
    <row r="6" spans="2:32" s="11" customFormat="1" ht="15">
      <c r="B6" s="142">
        <v>1</v>
      </c>
      <c r="C6" s="34">
        <v>602</v>
      </c>
      <c r="D6" s="22">
        <v>32</v>
      </c>
      <c r="E6" s="8">
        <v>45</v>
      </c>
      <c r="F6" s="6">
        <v>49</v>
      </c>
      <c r="G6" s="6">
        <v>219</v>
      </c>
      <c r="H6" s="151">
        <f>G6/300*100</f>
        <v>73</v>
      </c>
      <c r="I6" s="110">
        <v>4</v>
      </c>
      <c r="J6" s="6">
        <v>4</v>
      </c>
      <c r="K6" s="6">
        <v>1</v>
      </c>
      <c r="L6" s="105" t="s">
        <v>21</v>
      </c>
      <c r="M6" s="27">
        <v>25</v>
      </c>
      <c r="N6" s="6">
        <v>12</v>
      </c>
      <c r="O6" s="6">
        <v>15</v>
      </c>
      <c r="P6" s="6">
        <v>10</v>
      </c>
      <c r="Q6" s="6">
        <v>1</v>
      </c>
      <c r="R6" s="22">
        <v>0</v>
      </c>
      <c r="S6" s="110">
        <v>162</v>
      </c>
      <c r="T6" s="6">
        <v>130</v>
      </c>
      <c r="U6" s="6">
        <v>32</v>
      </c>
      <c r="V6" s="6">
        <v>18</v>
      </c>
      <c r="W6" s="6">
        <v>16</v>
      </c>
      <c r="X6" s="6">
        <v>7</v>
      </c>
      <c r="Y6" s="6">
        <v>13</v>
      </c>
      <c r="Z6" s="6">
        <v>11</v>
      </c>
      <c r="AA6" s="6">
        <v>168</v>
      </c>
      <c r="AB6" s="6">
        <v>138</v>
      </c>
      <c r="AC6" s="6">
        <v>3</v>
      </c>
      <c r="AD6" s="6">
        <v>2</v>
      </c>
      <c r="AE6" s="6">
        <v>4</v>
      </c>
      <c r="AF6" s="105">
        <v>3</v>
      </c>
    </row>
    <row r="7" spans="2:32" s="11" customFormat="1" ht="15">
      <c r="B7" s="142">
        <v>2</v>
      </c>
      <c r="C7" s="34">
        <v>612</v>
      </c>
      <c r="D7" s="22">
        <v>28</v>
      </c>
      <c r="E7" s="8">
        <v>47</v>
      </c>
      <c r="F7" s="6">
        <v>46</v>
      </c>
      <c r="G7" s="6">
        <f aca="true" t="shared" si="0" ref="G7:G24">G6+E7-F7</f>
        <v>220</v>
      </c>
      <c r="H7" s="151">
        <f aca="true" t="shared" si="1" ref="H7:H35">G7/300*100</f>
        <v>73.33333333333333</v>
      </c>
      <c r="I7" s="110">
        <v>3</v>
      </c>
      <c r="J7" s="6">
        <v>3</v>
      </c>
      <c r="K7" s="6">
        <v>3</v>
      </c>
      <c r="L7" s="105">
        <v>1</v>
      </c>
      <c r="M7" s="27">
        <v>28</v>
      </c>
      <c r="N7" s="6">
        <v>11</v>
      </c>
      <c r="O7" s="6">
        <v>10</v>
      </c>
      <c r="P7" s="6">
        <v>7</v>
      </c>
      <c r="Q7" s="6">
        <v>2</v>
      </c>
      <c r="R7" s="22">
        <v>1</v>
      </c>
      <c r="S7" s="110">
        <v>122</v>
      </c>
      <c r="T7" s="6">
        <v>110</v>
      </c>
      <c r="U7" s="6">
        <v>40</v>
      </c>
      <c r="V7" s="6">
        <v>21</v>
      </c>
      <c r="W7" s="6">
        <v>16</v>
      </c>
      <c r="X7" s="6">
        <v>7</v>
      </c>
      <c r="Y7" s="6">
        <v>14</v>
      </c>
      <c r="Z7" s="6">
        <v>10</v>
      </c>
      <c r="AA7" s="6">
        <v>196</v>
      </c>
      <c r="AB7" s="6">
        <v>144</v>
      </c>
      <c r="AC7" s="6">
        <v>4</v>
      </c>
      <c r="AD7" s="6">
        <v>2</v>
      </c>
      <c r="AE7" s="6">
        <v>5</v>
      </c>
      <c r="AF7" s="105">
        <v>3</v>
      </c>
    </row>
    <row r="8" spans="2:32" s="11" customFormat="1" ht="15">
      <c r="B8" s="142">
        <v>3</v>
      </c>
      <c r="C8" s="34">
        <v>640</v>
      </c>
      <c r="D8" s="22">
        <v>31</v>
      </c>
      <c r="E8" s="8">
        <v>48</v>
      </c>
      <c r="F8" s="6">
        <v>49</v>
      </c>
      <c r="G8" s="6">
        <f t="shared" si="0"/>
        <v>219</v>
      </c>
      <c r="H8" s="151">
        <f t="shared" si="1"/>
        <v>73</v>
      </c>
      <c r="I8" s="110">
        <v>4</v>
      </c>
      <c r="J8" s="6">
        <v>10</v>
      </c>
      <c r="K8" s="6">
        <v>3</v>
      </c>
      <c r="L8" s="105" t="s">
        <v>21</v>
      </c>
      <c r="M8" s="27">
        <v>24</v>
      </c>
      <c r="N8" s="6">
        <v>12</v>
      </c>
      <c r="O8" s="6">
        <v>10</v>
      </c>
      <c r="P8" s="6">
        <v>7</v>
      </c>
      <c r="Q8" s="6">
        <v>1</v>
      </c>
      <c r="R8" s="22">
        <v>0</v>
      </c>
      <c r="S8" s="110">
        <v>120</v>
      </c>
      <c r="T8" s="6">
        <v>110</v>
      </c>
      <c r="U8" s="6">
        <v>34</v>
      </c>
      <c r="V8" s="6">
        <v>18</v>
      </c>
      <c r="W8" s="6">
        <v>16</v>
      </c>
      <c r="X8" s="6">
        <v>7</v>
      </c>
      <c r="Y8" s="6">
        <v>10</v>
      </c>
      <c r="Z8" s="6">
        <v>8</v>
      </c>
      <c r="AA8" s="6">
        <v>101</v>
      </c>
      <c r="AB8" s="6">
        <v>145</v>
      </c>
      <c r="AC8" s="6">
        <v>2</v>
      </c>
      <c r="AD8" s="6">
        <v>2</v>
      </c>
      <c r="AE8" s="6">
        <v>3</v>
      </c>
      <c r="AF8" s="105">
        <v>2</v>
      </c>
    </row>
    <row r="9" spans="2:32" s="11" customFormat="1" ht="15">
      <c r="B9" s="142">
        <v>4</v>
      </c>
      <c r="C9" s="34">
        <v>610</v>
      </c>
      <c r="D9" s="22">
        <v>27</v>
      </c>
      <c r="E9" s="8">
        <v>44</v>
      </c>
      <c r="F9" s="6">
        <v>49</v>
      </c>
      <c r="G9" s="6">
        <f t="shared" si="0"/>
        <v>214</v>
      </c>
      <c r="H9" s="151">
        <f t="shared" si="1"/>
        <v>71.33333333333334</v>
      </c>
      <c r="I9" s="110">
        <v>3</v>
      </c>
      <c r="J9" s="6">
        <v>12</v>
      </c>
      <c r="K9" s="6">
        <v>2</v>
      </c>
      <c r="L9" s="105" t="s">
        <v>21</v>
      </c>
      <c r="M9" s="27">
        <v>28</v>
      </c>
      <c r="N9" s="6">
        <v>11</v>
      </c>
      <c r="O9" s="6">
        <v>15</v>
      </c>
      <c r="P9" s="6">
        <v>10</v>
      </c>
      <c r="Q9" s="6">
        <v>2</v>
      </c>
      <c r="R9" s="22">
        <v>0</v>
      </c>
      <c r="S9" s="110">
        <v>152</v>
      </c>
      <c r="T9" s="6">
        <v>122</v>
      </c>
      <c r="U9" s="6">
        <v>26</v>
      </c>
      <c r="V9" s="6">
        <v>14</v>
      </c>
      <c r="W9" s="6">
        <v>14</v>
      </c>
      <c r="X9" s="6">
        <v>6</v>
      </c>
      <c r="Y9" s="6">
        <v>16</v>
      </c>
      <c r="Z9" s="6">
        <v>11</v>
      </c>
      <c r="AA9" s="6">
        <v>120</v>
      </c>
      <c r="AB9" s="6">
        <v>95</v>
      </c>
      <c r="AC9" s="6">
        <v>2</v>
      </c>
      <c r="AD9" s="6">
        <v>2</v>
      </c>
      <c r="AE9" s="6">
        <v>3</v>
      </c>
      <c r="AF9" s="105">
        <v>2</v>
      </c>
    </row>
    <row r="10" spans="2:32" s="11" customFormat="1" ht="15">
      <c r="B10" s="142">
        <v>5</v>
      </c>
      <c r="C10" s="34">
        <v>613</v>
      </c>
      <c r="D10" s="22">
        <v>26</v>
      </c>
      <c r="E10" s="8">
        <v>42</v>
      </c>
      <c r="F10" s="6">
        <v>49</v>
      </c>
      <c r="G10" s="6">
        <f t="shared" si="0"/>
        <v>207</v>
      </c>
      <c r="H10" s="151">
        <f t="shared" si="1"/>
        <v>69</v>
      </c>
      <c r="I10" s="110">
        <v>4</v>
      </c>
      <c r="J10" s="6">
        <v>20</v>
      </c>
      <c r="K10" s="6">
        <v>2</v>
      </c>
      <c r="L10" s="105" t="s">
        <v>21</v>
      </c>
      <c r="M10" s="27">
        <v>12</v>
      </c>
      <c r="N10" s="6">
        <v>11</v>
      </c>
      <c r="O10" s="6">
        <v>9</v>
      </c>
      <c r="P10" s="6">
        <v>2</v>
      </c>
      <c r="Q10" s="6">
        <v>1</v>
      </c>
      <c r="R10" s="22">
        <v>0</v>
      </c>
      <c r="S10" s="110">
        <v>148</v>
      </c>
      <c r="T10" s="6">
        <v>130</v>
      </c>
      <c r="U10" s="6">
        <v>34</v>
      </c>
      <c r="V10" s="6">
        <v>18</v>
      </c>
      <c r="W10" s="6">
        <v>14</v>
      </c>
      <c r="X10" s="6">
        <v>6</v>
      </c>
      <c r="Y10" s="6">
        <v>12</v>
      </c>
      <c r="Z10" s="6">
        <v>11</v>
      </c>
      <c r="AA10" s="6">
        <v>196</v>
      </c>
      <c r="AB10" s="6">
        <v>144</v>
      </c>
      <c r="AC10" s="6">
        <v>1</v>
      </c>
      <c r="AD10" s="6">
        <v>2</v>
      </c>
      <c r="AE10" s="6">
        <v>3</v>
      </c>
      <c r="AF10" s="105">
        <v>2</v>
      </c>
    </row>
    <row r="11" spans="1:34" s="15" customFormat="1" ht="15">
      <c r="A11" s="20"/>
      <c r="B11" s="143">
        <v>6</v>
      </c>
      <c r="C11" s="39" t="s">
        <v>21</v>
      </c>
      <c r="D11" s="23">
        <v>39</v>
      </c>
      <c r="E11" s="25">
        <v>5</v>
      </c>
      <c r="F11" s="14">
        <v>0</v>
      </c>
      <c r="G11" s="14">
        <f t="shared" si="0"/>
        <v>212</v>
      </c>
      <c r="H11" s="152">
        <f t="shared" si="1"/>
        <v>70.66666666666667</v>
      </c>
      <c r="I11" s="111" t="s">
        <v>21</v>
      </c>
      <c r="J11" s="14">
        <v>4</v>
      </c>
      <c r="K11" s="14" t="s">
        <v>21</v>
      </c>
      <c r="L11" s="107" t="s">
        <v>21</v>
      </c>
      <c r="M11" s="28" t="s">
        <v>21</v>
      </c>
      <c r="N11" s="14" t="s">
        <v>21</v>
      </c>
      <c r="O11" s="14" t="s">
        <v>21</v>
      </c>
      <c r="P11" s="14" t="s">
        <v>21</v>
      </c>
      <c r="Q11" s="14" t="s">
        <v>21</v>
      </c>
      <c r="R11" s="23" t="s">
        <v>21</v>
      </c>
      <c r="S11" s="111" t="s">
        <v>21</v>
      </c>
      <c r="T11" s="14" t="s">
        <v>21</v>
      </c>
      <c r="U11" s="14" t="s">
        <v>21</v>
      </c>
      <c r="V11" s="14" t="s">
        <v>21</v>
      </c>
      <c r="W11" s="14" t="s">
        <v>21</v>
      </c>
      <c r="X11" s="14" t="s">
        <v>21</v>
      </c>
      <c r="Y11" s="14" t="s">
        <v>21</v>
      </c>
      <c r="Z11" s="14" t="s">
        <v>21</v>
      </c>
      <c r="AA11" s="14" t="s">
        <v>21</v>
      </c>
      <c r="AB11" s="14" t="s">
        <v>21</v>
      </c>
      <c r="AC11" s="14" t="s">
        <v>21</v>
      </c>
      <c r="AD11" s="14" t="s">
        <v>21</v>
      </c>
      <c r="AE11" s="14" t="s">
        <v>21</v>
      </c>
      <c r="AF11" s="107" t="s">
        <v>21</v>
      </c>
      <c r="AG11" s="20"/>
      <c r="AH11" s="20"/>
    </row>
    <row r="12" spans="1:34" s="11" customFormat="1" ht="15">
      <c r="A12" s="20"/>
      <c r="B12" s="142">
        <v>7</v>
      </c>
      <c r="C12" s="34">
        <v>640</v>
      </c>
      <c r="D12" s="22">
        <v>24</v>
      </c>
      <c r="E12" s="8">
        <v>50</v>
      </c>
      <c r="F12" s="6">
        <v>45</v>
      </c>
      <c r="G12" s="6">
        <f t="shared" si="0"/>
        <v>217</v>
      </c>
      <c r="H12" s="151">
        <f t="shared" si="1"/>
        <v>72.33333333333334</v>
      </c>
      <c r="I12" s="110">
        <v>6</v>
      </c>
      <c r="J12" s="6">
        <v>21</v>
      </c>
      <c r="K12" s="6">
        <v>2</v>
      </c>
      <c r="L12" s="105">
        <v>1</v>
      </c>
      <c r="M12" s="27">
        <v>26</v>
      </c>
      <c r="N12" s="6">
        <v>14</v>
      </c>
      <c r="O12" s="6">
        <v>12</v>
      </c>
      <c r="P12" s="6">
        <v>9</v>
      </c>
      <c r="Q12" s="6">
        <v>2</v>
      </c>
      <c r="R12" s="22">
        <v>0</v>
      </c>
      <c r="S12" s="110">
        <v>162</v>
      </c>
      <c r="T12" s="6">
        <v>130</v>
      </c>
      <c r="U12" s="6">
        <v>30</v>
      </c>
      <c r="V12" s="6">
        <v>16</v>
      </c>
      <c r="W12" s="6">
        <v>12</v>
      </c>
      <c r="X12" s="6">
        <v>6</v>
      </c>
      <c r="Y12" s="6">
        <v>13</v>
      </c>
      <c r="Z12" s="6">
        <v>12</v>
      </c>
      <c r="AA12" s="6">
        <v>175</v>
      </c>
      <c r="AB12" s="6">
        <v>138</v>
      </c>
      <c r="AC12" s="6">
        <v>3</v>
      </c>
      <c r="AD12" s="6">
        <v>1</v>
      </c>
      <c r="AE12" s="6">
        <v>4</v>
      </c>
      <c r="AF12" s="105">
        <v>1</v>
      </c>
      <c r="AH12" s="20"/>
    </row>
    <row r="13" spans="1:34" s="11" customFormat="1" ht="15">
      <c r="A13" s="20"/>
      <c r="B13" s="142">
        <v>8</v>
      </c>
      <c r="C13" s="34">
        <v>634</v>
      </c>
      <c r="D13" s="22">
        <v>21</v>
      </c>
      <c r="E13" s="8">
        <v>49</v>
      </c>
      <c r="F13" s="6">
        <v>49</v>
      </c>
      <c r="G13" s="6">
        <f t="shared" si="0"/>
        <v>217</v>
      </c>
      <c r="H13" s="151">
        <f t="shared" si="1"/>
        <v>72.33333333333334</v>
      </c>
      <c r="I13" s="110">
        <v>5</v>
      </c>
      <c r="J13" s="6">
        <v>18</v>
      </c>
      <c r="K13" s="6">
        <v>3</v>
      </c>
      <c r="L13" s="105">
        <v>1</v>
      </c>
      <c r="M13" s="27">
        <v>23</v>
      </c>
      <c r="N13" s="6">
        <v>10</v>
      </c>
      <c r="O13" s="6">
        <v>14</v>
      </c>
      <c r="P13" s="6">
        <v>10</v>
      </c>
      <c r="Q13" s="6">
        <v>1</v>
      </c>
      <c r="R13" s="22">
        <v>1</v>
      </c>
      <c r="S13" s="110">
        <v>168</v>
      </c>
      <c r="T13" s="6">
        <v>128</v>
      </c>
      <c r="U13" s="6">
        <v>34</v>
      </c>
      <c r="V13" s="6">
        <v>20</v>
      </c>
      <c r="W13" s="6">
        <v>12</v>
      </c>
      <c r="X13" s="6">
        <v>8</v>
      </c>
      <c r="Y13" s="6">
        <v>16</v>
      </c>
      <c r="Z13" s="6">
        <v>11</v>
      </c>
      <c r="AA13" s="6">
        <v>182</v>
      </c>
      <c r="AB13" s="6">
        <v>142</v>
      </c>
      <c r="AC13" s="6">
        <v>2</v>
      </c>
      <c r="AD13" s="6">
        <v>1</v>
      </c>
      <c r="AE13" s="6">
        <v>5</v>
      </c>
      <c r="AF13" s="105">
        <v>2</v>
      </c>
      <c r="AH13" s="20"/>
    </row>
    <row r="14" spans="1:34" s="11" customFormat="1" ht="15">
      <c r="A14" s="20"/>
      <c r="B14" s="142">
        <v>9</v>
      </c>
      <c r="C14" s="34">
        <v>625</v>
      </c>
      <c r="D14" s="22">
        <v>29</v>
      </c>
      <c r="E14" s="8">
        <v>48</v>
      </c>
      <c r="F14" s="6">
        <v>40</v>
      </c>
      <c r="G14" s="6">
        <f t="shared" si="0"/>
        <v>225</v>
      </c>
      <c r="H14" s="151">
        <f t="shared" si="1"/>
        <v>75</v>
      </c>
      <c r="I14" s="110">
        <v>4</v>
      </c>
      <c r="J14" s="6">
        <v>9</v>
      </c>
      <c r="K14" s="6">
        <v>1</v>
      </c>
      <c r="L14" s="105" t="s">
        <v>21</v>
      </c>
      <c r="M14" s="27">
        <v>25</v>
      </c>
      <c r="N14" s="6">
        <v>12</v>
      </c>
      <c r="O14" s="6">
        <v>11</v>
      </c>
      <c r="P14" s="6">
        <v>9</v>
      </c>
      <c r="Q14" s="6">
        <v>1</v>
      </c>
      <c r="R14" s="22">
        <v>1</v>
      </c>
      <c r="S14" s="110">
        <v>120</v>
      </c>
      <c r="T14" s="6">
        <v>140</v>
      </c>
      <c r="U14" s="6">
        <v>34</v>
      </c>
      <c r="V14" s="6">
        <v>20</v>
      </c>
      <c r="W14" s="6">
        <v>14</v>
      </c>
      <c r="X14" s="6">
        <v>6</v>
      </c>
      <c r="Y14" s="6">
        <v>14</v>
      </c>
      <c r="Z14" s="6">
        <v>10</v>
      </c>
      <c r="AA14" s="6">
        <v>191</v>
      </c>
      <c r="AB14" s="6">
        <v>145</v>
      </c>
      <c r="AC14" s="6">
        <v>1</v>
      </c>
      <c r="AD14" s="6">
        <v>2</v>
      </c>
      <c r="AE14" s="6">
        <v>5</v>
      </c>
      <c r="AF14" s="105">
        <v>3</v>
      </c>
      <c r="AH14" s="20"/>
    </row>
    <row r="15" spans="1:34" s="11" customFormat="1" ht="15">
      <c r="A15" s="20"/>
      <c r="B15" s="142">
        <v>10</v>
      </c>
      <c r="C15" s="34">
        <v>617</v>
      </c>
      <c r="D15" s="22">
        <v>32</v>
      </c>
      <c r="E15" s="8">
        <v>49</v>
      </c>
      <c r="F15" s="6">
        <v>44</v>
      </c>
      <c r="G15" s="6">
        <f t="shared" si="0"/>
        <v>230</v>
      </c>
      <c r="H15" s="151">
        <f t="shared" si="1"/>
        <v>76.66666666666667</v>
      </c>
      <c r="I15" s="110">
        <v>3</v>
      </c>
      <c r="J15" s="6">
        <v>7</v>
      </c>
      <c r="K15" s="6">
        <v>2</v>
      </c>
      <c r="L15" s="105" t="s">
        <v>21</v>
      </c>
      <c r="M15" s="27">
        <v>28</v>
      </c>
      <c r="N15" s="6">
        <v>11</v>
      </c>
      <c r="O15" s="6">
        <v>11</v>
      </c>
      <c r="P15" s="6">
        <v>9</v>
      </c>
      <c r="Q15" s="6">
        <v>1</v>
      </c>
      <c r="R15" s="22">
        <v>1</v>
      </c>
      <c r="S15" s="110">
        <v>152</v>
      </c>
      <c r="T15" s="6">
        <v>122</v>
      </c>
      <c r="U15" s="6">
        <v>40</v>
      </c>
      <c r="V15" s="6">
        <v>21</v>
      </c>
      <c r="W15" s="6">
        <v>14</v>
      </c>
      <c r="X15" s="6">
        <v>6</v>
      </c>
      <c r="Y15" s="6">
        <v>11</v>
      </c>
      <c r="Z15" s="6">
        <v>8</v>
      </c>
      <c r="AA15" s="6">
        <v>196</v>
      </c>
      <c r="AB15" s="6">
        <v>144</v>
      </c>
      <c r="AC15" s="6">
        <v>4</v>
      </c>
      <c r="AD15" s="6">
        <v>2</v>
      </c>
      <c r="AE15" s="6">
        <v>5</v>
      </c>
      <c r="AF15" s="105">
        <v>3</v>
      </c>
      <c r="AH15" s="20"/>
    </row>
    <row r="16" spans="1:34" s="11" customFormat="1" ht="15">
      <c r="A16" s="20"/>
      <c r="B16" s="142">
        <v>11</v>
      </c>
      <c r="C16" s="34">
        <v>644</v>
      </c>
      <c r="D16" s="22">
        <v>22</v>
      </c>
      <c r="E16" s="8">
        <v>52</v>
      </c>
      <c r="F16" s="6">
        <v>49</v>
      </c>
      <c r="G16" s="6">
        <f t="shared" si="0"/>
        <v>233</v>
      </c>
      <c r="H16" s="151">
        <f t="shared" si="1"/>
        <v>77.66666666666666</v>
      </c>
      <c r="I16" s="110">
        <v>4</v>
      </c>
      <c r="J16" s="6">
        <v>12</v>
      </c>
      <c r="K16" s="6">
        <v>3</v>
      </c>
      <c r="L16" s="105">
        <v>1</v>
      </c>
      <c r="M16" s="27">
        <v>25</v>
      </c>
      <c r="N16" s="6">
        <v>12</v>
      </c>
      <c r="O16" s="6">
        <v>15</v>
      </c>
      <c r="P16" s="6">
        <v>10</v>
      </c>
      <c r="Q16" s="6">
        <v>1</v>
      </c>
      <c r="R16" s="22">
        <v>0</v>
      </c>
      <c r="S16" s="110">
        <v>162</v>
      </c>
      <c r="T16" s="6">
        <v>130</v>
      </c>
      <c r="U16" s="6">
        <v>32</v>
      </c>
      <c r="V16" s="6">
        <v>18</v>
      </c>
      <c r="W16" s="6">
        <v>16</v>
      </c>
      <c r="X16" s="6">
        <v>7</v>
      </c>
      <c r="Y16" s="6">
        <v>13</v>
      </c>
      <c r="Z16" s="6">
        <v>11</v>
      </c>
      <c r="AA16" s="6">
        <v>168</v>
      </c>
      <c r="AB16" s="6">
        <v>138</v>
      </c>
      <c r="AC16" s="6">
        <v>3</v>
      </c>
      <c r="AD16" s="6">
        <v>2</v>
      </c>
      <c r="AE16" s="6">
        <v>4</v>
      </c>
      <c r="AF16" s="105">
        <v>3</v>
      </c>
      <c r="AH16" s="20"/>
    </row>
    <row r="17" spans="1:34" s="11" customFormat="1" ht="15">
      <c r="A17" s="20"/>
      <c r="B17" s="142">
        <v>12</v>
      </c>
      <c r="C17" s="34">
        <v>611</v>
      </c>
      <c r="D17" s="22">
        <v>25</v>
      </c>
      <c r="E17" s="8">
        <v>53</v>
      </c>
      <c r="F17" s="6">
        <v>48</v>
      </c>
      <c r="G17" s="6">
        <v>238</v>
      </c>
      <c r="H17" s="151">
        <f t="shared" si="1"/>
        <v>79.33333333333333</v>
      </c>
      <c r="I17" s="110">
        <v>6</v>
      </c>
      <c r="J17" s="6">
        <v>14</v>
      </c>
      <c r="K17" s="6">
        <v>2</v>
      </c>
      <c r="L17" s="105" t="s">
        <v>21</v>
      </c>
      <c r="M17" s="27">
        <v>26</v>
      </c>
      <c r="N17" s="6">
        <v>14</v>
      </c>
      <c r="O17" s="6">
        <v>10</v>
      </c>
      <c r="P17" s="6">
        <v>7</v>
      </c>
      <c r="Q17" s="6">
        <v>2</v>
      </c>
      <c r="R17" s="22">
        <v>0</v>
      </c>
      <c r="S17" s="110">
        <v>140</v>
      </c>
      <c r="T17" s="6">
        <v>122</v>
      </c>
      <c r="U17" s="6">
        <v>26</v>
      </c>
      <c r="V17" s="6">
        <v>14</v>
      </c>
      <c r="W17" s="6">
        <v>5</v>
      </c>
      <c r="X17" s="6">
        <v>4</v>
      </c>
      <c r="Y17" s="6">
        <v>14</v>
      </c>
      <c r="Z17" s="6">
        <v>10</v>
      </c>
      <c r="AA17" s="6">
        <v>120</v>
      </c>
      <c r="AB17" s="6">
        <v>95</v>
      </c>
      <c r="AC17" s="6">
        <v>2</v>
      </c>
      <c r="AD17" s="6">
        <v>2</v>
      </c>
      <c r="AE17" s="6">
        <v>3</v>
      </c>
      <c r="AF17" s="105">
        <v>2</v>
      </c>
      <c r="AH17" s="20"/>
    </row>
    <row r="18" spans="1:34" s="15" customFormat="1" ht="15">
      <c r="A18" s="20"/>
      <c r="B18" s="143">
        <v>13</v>
      </c>
      <c r="C18" s="39" t="s">
        <v>21</v>
      </c>
      <c r="D18" s="23">
        <v>35</v>
      </c>
      <c r="E18" s="25">
        <v>6</v>
      </c>
      <c r="F18" s="14">
        <v>0</v>
      </c>
      <c r="G18" s="14">
        <f t="shared" si="0"/>
        <v>244</v>
      </c>
      <c r="H18" s="152">
        <f t="shared" si="1"/>
        <v>81.33333333333333</v>
      </c>
      <c r="I18" s="111" t="s">
        <v>21</v>
      </c>
      <c r="J18" s="14">
        <v>6</v>
      </c>
      <c r="K18" s="14" t="s">
        <v>21</v>
      </c>
      <c r="L18" s="107" t="s">
        <v>21</v>
      </c>
      <c r="M18" s="28" t="s">
        <v>21</v>
      </c>
      <c r="N18" s="14" t="s">
        <v>21</v>
      </c>
      <c r="O18" s="14" t="s">
        <v>21</v>
      </c>
      <c r="P18" s="14" t="s">
        <v>21</v>
      </c>
      <c r="Q18" s="14" t="s">
        <v>21</v>
      </c>
      <c r="R18" s="23" t="s">
        <v>21</v>
      </c>
      <c r="S18" s="111" t="s">
        <v>21</v>
      </c>
      <c r="T18" s="14" t="s">
        <v>21</v>
      </c>
      <c r="U18" s="14" t="s">
        <v>21</v>
      </c>
      <c r="V18" s="14" t="s">
        <v>21</v>
      </c>
      <c r="W18" s="14" t="s">
        <v>21</v>
      </c>
      <c r="X18" s="14" t="s">
        <v>21</v>
      </c>
      <c r="Y18" s="14" t="s">
        <v>21</v>
      </c>
      <c r="Z18" s="14" t="s">
        <v>21</v>
      </c>
      <c r="AA18" s="14" t="s">
        <v>21</v>
      </c>
      <c r="AB18" s="14" t="s">
        <v>21</v>
      </c>
      <c r="AC18" s="14" t="s">
        <v>21</v>
      </c>
      <c r="AD18" s="14" t="s">
        <v>21</v>
      </c>
      <c r="AE18" s="14" t="s">
        <v>21</v>
      </c>
      <c r="AF18" s="107" t="s">
        <v>21</v>
      </c>
      <c r="AG18" s="20"/>
      <c r="AH18" s="20"/>
    </row>
    <row r="19" spans="1:34" s="11" customFormat="1" ht="15">
      <c r="A19" s="20"/>
      <c r="B19" s="142">
        <v>14</v>
      </c>
      <c r="C19" s="34">
        <v>592</v>
      </c>
      <c r="D19" s="22">
        <v>27</v>
      </c>
      <c r="E19" s="8">
        <v>45</v>
      </c>
      <c r="F19" s="6">
        <v>54</v>
      </c>
      <c r="G19" s="6">
        <f t="shared" si="0"/>
        <v>235</v>
      </c>
      <c r="H19" s="151">
        <f t="shared" si="1"/>
        <v>78.33333333333333</v>
      </c>
      <c r="I19" s="110">
        <v>5</v>
      </c>
      <c r="J19" s="6" t="s">
        <v>21</v>
      </c>
      <c r="K19" s="6">
        <v>1</v>
      </c>
      <c r="L19" s="105" t="s">
        <v>21</v>
      </c>
      <c r="M19" s="27">
        <v>20</v>
      </c>
      <c r="N19" s="6">
        <v>8</v>
      </c>
      <c r="O19" s="6">
        <v>15</v>
      </c>
      <c r="P19" s="6">
        <v>10</v>
      </c>
      <c r="Q19" s="6">
        <v>1</v>
      </c>
      <c r="R19" s="22">
        <v>1</v>
      </c>
      <c r="S19" s="110">
        <v>162</v>
      </c>
      <c r="T19" s="6">
        <v>128</v>
      </c>
      <c r="U19" s="6">
        <v>34</v>
      </c>
      <c r="V19" s="6">
        <v>20</v>
      </c>
      <c r="W19" s="6">
        <v>16</v>
      </c>
      <c r="X19" s="6">
        <v>7</v>
      </c>
      <c r="Y19" s="6">
        <v>16</v>
      </c>
      <c r="Z19" s="6">
        <v>11</v>
      </c>
      <c r="AA19" s="6">
        <v>182</v>
      </c>
      <c r="AB19" s="6">
        <v>142</v>
      </c>
      <c r="AC19" s="6">
        <v>2</v>
      </c>
      <c r="AD19" s="6">
        <v>1</v>
      </c>
      <c r="AE19" s="6">
        <v>5</v>
      </c>
      <c r="AF19" s="105">
        <v>2</v>
      </c>
      <c r="AH19" s="20"/>
    </row>
    <row r="20" spans="1:34" s="11" customFormat="1" ht="15">
      <c r="A20" s="20"/>
      <c r="B20" s="142">
        <v>15</v>
      </c>
      <c r="C20" s="34">
        <v>620</v>
      </c>
      <c r="D20" s="22">
        <v>31</v>
      </c>
      <c r="E20" s="8">
        <v>43</v>
      </c>
      <c r="F20" s="6">
        <v>55</v>
      </c>
      <c r="G20" s="6">
        <f t="shared" si="0"/>
        <v>223</v>
      </c>
      <c r="H20" s="151">
        <f t="shared" si="1"/>
        <v>74.33333333333333</v>
      </c>
      <c r="I20" s="110">
        <v>4</v>
      </c>
      <c r="J20" s="6">
        <v>10</v>
      </c>
      <c r="K20" s="6">
        <v>2</v>
      </c>
      <c r="L20" s="105">
        <v>1</v>
      </c>
      <c r="M20" s="27">
        <v>24</v>
      </c>
      <c r="N20" s="6">
        <v>12</v>
      </c>
      <c r="O20" s="6">
        <v>14</v>
      </c>
      <c r="P20" s="6">
        <v>10</v>
      </c>
      <c r="Q20" s="6">
        <v>1</v>
      </c>
      <c r="R20" s="22">
        <v>0</v>
      </c>
      <c r="S20" s="110">
        <v>140</v>
      </c>
      <c r="T20" s="6">
        <v>152</v>
      </c>
      <c r="U20" s="6">
        <v>34</v>
      </c>
      <c r="V20" s="6">
        <v>18</v>
      </c>
      <c r="W20" s="6">
        <v>14</v>
      </c>
      <c r="X20" s="6">
        <v>6</v>
      </c>
      <c r="Y20" s="6">
        <v>13</v>
      </c>
      <c r="Z20" s="6">
        <v>11</v>
      </c>
      <c r="AA20" s="6">
        <v>191</v>
      </c>
      <c r="AB20" s="6">
        <v>145</v>
      </c>
      <c r="AC20" s="6">
        <v>2</v>
      </c>
      <c r="AD20" s="6">
        <v>2</v>
      </c>
      <c r="AE20" s="6">
        <v>3</v>
      </c>
      <c r="AF20" s="105">
        <v>2</v>
      </c>
      <c r="AH20" s="20"/>
    </row>
    <row r="21" spans="1:34" s="11" customFormat="1" ht="15">
      <c r="A21" s="20"/>
      <c r="B21" s="142">
        <v>16</v>
      </c>
      <c r="C21" s="34">
        <v>610</v>
      </c>
      <c r="D21" s="22">
        <v>26</v>
      </c>
      <c r="E21" s="8">
        <v>40</v>
      </c>
      <c r="F21" s="6">
        <v>55</v>
      </c>
      <c r="G21" s="6">
        <f t="shared" si="0"/>
        <v>208</v>
      </c>
      <c r="H21" s="151">
        <f t="shared" si="1"/>
        <v>69.33333333333334</v>
      </c>
      <c r="I21" s="110">
        <v>6</v>
      </c>
      <c r="J21" s="6">
        <v>8</v>
      </c>
      <c r="K21" s="6">
        <v>3</v>
      </c>
      <c r="L21" s="105" t="s">
        <v>21</v>
      </c>
      <c r="M21" s="27">
        <v>28</v>
      </c>
      <c r="N21" s="6">
        <v>11</v>
      </c>
      <c r="O21" s="6">
        <v>15</v>
      </c>
      <c r="P21" s="6">
        <v>10</v>
      </c>
      <c r="Q21" s="6">
        <v>2</v>
      </c>
      <c r="R21" s="22">
        <v>0</v>
      </c>
      <c r="S21" s="110">
        <v>152</v>
      </c>
      <c r="T21" s="6">
        <v>122</v>
      </c>
      <c r="U21" s="6">
        <v>26</v>
      </c>
      <c r="V21" s="6">
        <v>14</v>
      </c>
      <c r="W21" s="6">
        <v>14</v>
      </c>
      <c r="X21" s="6">
        <v>6</v>
      </c>
      <c r="Y21" s="6">
        <v>16</v>
      </c>
      <c r="Z21" s="6">
        <v>11</v>
      </c>
      <c r="AA21" s="6">
        <v>120</v>
      </c>
      <c r="AB21" s="6">
        <v>95</v>
      </c>
      <c r="AC21" s="6">
        <v>2</v>
      </c>
      <c r="AD21" s="6">
        <v>2</v>
      </c>
      <c r="AE21" s="6">
        <v>3</v>
      </c>
      <c r="AF21" s="105">
        <v>2</v>
      </c>
      <c r="AH21" s="20"/>
    </row>
    <row r="22" spans="1:34" s="11" customFormat="1" ht="15">
      <c r="A22" s="20"/>
      <c r="B22" s="142">
        <v>17</v>
      </c>
      <c r="C22" s="34">
        <v>603</v>
      </c>
      <c r="D22" s="22">
        <v>28</v>
      </c>
      <c r="E22" s="8">
        <v>48</v>
      </c>
      <c r="F22" s="6">
        <v>51</v>
      </c>
      <c r="G22" s="6">
        <f t="shared" si="0"/>
        <v>205</v>
      </c>
      <c r="H22" s="151">
        <f t="shared" si="1"/>
        <v>68.33333333333333</v>
      </c>
      <c r="I22" s="110">
        <v>7</v>
      </c>
      <c r="J22" s="6">
        <v>6</v>
      </c>
      <c r="K22" s="6">
        <v>2</v>
      </c>
      <c r="L22" s="105">
        <v>1</v>
      </c>
      <c r="M22" s="27">
        <v>26</v>
      </c>
      <c r="N22" s="6">
        <v>14</v>
      </c>
      <c r="O22" s="6">
        <v>11</v>
      </c>
      <c r="P22" s="6">
        <v>9</v>
      </c>
      <c r="Q22" s="6">
        <v>1</v>
      </c>
      <c r="R22" s="22">
        <v>1</v>
      </c>
      <c r="S22" s="110">
        <v>169</v>
      </c>
      <c r="T22" s="6">
        <v>157</v>
      </c>
      <c r="U22" s="6">
        <v>32</v>
      </c>
      <c r="V22" s="6">
        <v>18</v>
      </c>
      <c r="W22" s="6">
        <v>5</v>
      </c>
      <c r="X22" s="6">
        <v>4</v>
      </c>
      <c r="Y22" s="6">
        <v>13</v>
      </c>
      <c r="Z22" s="6">
        <v>12</v>
      </c>
      <c r="AA22" s="6">
        <v>168</v>
      </c>
      <c r="AB22" s="6">
        <v>138</v>
      </c>
      <c r="AC22" s="6">
        <v>3</v>
      </c>
      <c r="AD22" s="6">
        <v>2</v>
      </c>
      <c r="AE22" s="6">
        <v>4</v>
      </c>
      <c r="AF22" s="105">
        <v>3</v>
      </c>
      <c r="AH22" s="20"/>
    </row>
    <row r="23" spans="1:34" s="11" customFormat="1" ht="15">
      <c r="A23" s="20"/>
      <c r="B23" s="142">
        <v>18</v>
      </c>
      <c r="C23" s="34">
        <v>599</v>
      </c>
      <c r="D23" s="22">
        <v>29</v>
      </c>
      <c r="E23" s="8">
        <v>52</v>
      </c>
      <c r="F23" s="6">
        <v>44</v>
      </c>
      <c r="G23" s="6">
        <f t="shared" si="0"/>
        <v>213</v>
      </c>
      <c r="H23" s="151">
        <f t="shared" si="1"/>
        <v>71</v>
      </c>
      <c r="I23" s="110">
        <v>3</v>
      </c>
      <c r="J23" s="6">
        <v>9</v>
      </c>
      <c r="K23" s="6">
        <v>1</v>
      </c>
      <c r="L23" s="105" t="s">
        <v>21</v>
      </c>
      <c r="M23" s="27">
        <v>24</v>
      </c>
      <c r="N23" s="6">
        <v>12</v>
      </c>
      <c r="O23" s="6">
        <v>14</v>
      </c>
      <c r="P23" s="6">
        <v>10</v>
      </c>
      <c r="Q23" s="6">
        <v>1</v>
      </c>
      <c r="R23" s="22">
        <v>0</v>
      </c>
      <c r="S23" s="110">
        <v>140</v>
      </c>
      <c r="T23" s="6">
        <v>152</v>
      </c>
      <c r="U23" s="6">
        <v>34</v>
      </c>
      <c r="V23" s="6">
        <v>18</v>
      </c>
      <c r="W23" s="6">
        <v>14</v>
      </c>
      <c r="X23" s="6">
        <v>6</v>
      </c>
      <c r="Y23" s="6">
        <v>13</v>
      </c>
      <c r="Z23" s="6">
        <v>11</v>
      </c>
      <c r="AA23" s="6">
        <v>191</v>
      </c>
      <c r="AB23" s="6">
        <v>145</v>
      </c>
      <c r="AC23" s="6">
        <v>2</v>
      </c>
      <c r="AD23" s="6">
        <v>2</v>
      </c>
      <c r="AE23" s="6">
        <v>3</v>
      </c>
      <c r="AF23" s="105">
        <v>2</v>
      </c>
      <c r="AH23" s="20"/>
    </row>
    <row r="24" spans="1:34" s="11" customFormat="1" ht="15">
      <c r="A24" s="20"/>
      <c r="B24" s="142">
        <v>19</v>
      </c>
      <c r="C24" s="34">
        <v>620</v>
      </c>
      <c r="D24" s="22">
        <v>21</v>
      </c>
      <c r="E24" s="8">
        <v>49</v>
      </c>
      <c r="F24" s="6">
        <v>46</v>
      </c>
      <c r="G24" s="6">
        <f t="shared" si="0"/>
        <v>216</v>
      </c>
      <c r="H24" s="151">
        <f t="shared" si="1"/>
        <v>72</v>
      </c>
      <c r="I24" s="110">
        <v>2</v>
      </c>
      <c r="J24" s="6">
        <v>7</v>
      </c>
      <c r="K24" s="6">
        <v>1</v>
      </c>
      <c r="L24" s="105" t="s">
        <v>21</v>
      </c>
      <c r="M24" s="29">
        <v>25</v>
      </c>
      <c r="N24" s="18">
        <v>12</v>
      </c>
      <c r="O24" s="18">
        <v>11</v>
      </c>
      <c r="P24" s="18">
        <v>9</v>
      </c>
      <c r="Q24" s="18">
        <v>1</v>
      </c>
      <c r="R24" s="24">
        <v>1</v>
      </c>
      <c r="S24" s="112">
        <v>168</v>
      </c>
      <c r="T24" s="18">
        <v>128</v>
      </c>
      <c r="U24" s="18">
        <v>32</v>
      </c>
      <c r="V24" s="18">
        <v>18</v>
      </c>
      <c r="W24" s="18">
        <v>5</v>
      </c>
      <c r="X24" s="18">
        <v>4</v>
      </c>
      <c r="Y24" s="18">
        <v>13</v>
      </c>
      <c r="Z24" s="18">
        <v>11</v>
      </c>
      <c r="AA24" s="18">
        <v>191</v>
      </c>
      <c r="AB24" s="18">
        <v>145</v>
      </c>
      <c r="AC24" s="18">
        <v>1</v>
      </c>
      <c r="AD24" s="18">
        <v>2</v>
      </c>
      <c r="AE24" s="18">
        <v>4</v>
      </c>
      <c r="AF24" s="109">
        <v>3</v>
      </c>
      <c r="AH24" s="20"/>
    </row>
    <row r="25" spans="1:34" s="15" customFormat="1" ht="15">
      <c r="A25" s="20"/>
      <c r="B25" s="143">
        <v>20</v>
      </c>
      <c r="C25" s="39" t="s">
        <v>21</v>
      </c>
      <c r="D25" s="23">
        <v>25</v>
      </c>
      <c r="E25" s="25">
        <v>6</v>
      </c>
      <c r="F25" s="14">
        <v>0</v>
      </c>
      <c r="G25" s="14">
        <v>222</v>
      </c>
      <c r="H25" s="152">
        <f t="shared" si="1"/>
        <v>74</v>
      </c>
      <c r="I25" s="111" t="s">
        <v>21</v>
      </c>
      <c r="J25" s="14" t="s">
        <v>21</v>
      </c>
      <c r="K25" s="14" t="s">
        <v>21</v>
      </c>
      <c r="L25" s="107" t="s">
        <v>21</v>
      </c>
      <c r="M25" s="28" t="s">
        <v>21</v>
      </c>
      <c r="N25" s="14" t="s">
        <v>21</v>
      </c>
      <c r="O25" s="14" t="s">
        <v>21</v>
      </c>
      <c r="P25" s="14" t="s">
        <v>21</v>
      </c>
      <c r="Q25" s="14" t="s">
        <v>21</v>
      </c>
      <c r="R25" s="23" t="s">
        <v>21</v>
      </c>
      <c r="S25" s="111" t="s">
        <v>21</v>
      </c>
      <c r="T25" s="14" t="s">
        <v>21</v>
      </c>
      <c r="U25" s="14" t="s">
        <v>21</v>
      </c>
      <c r="V25" s="14" t="s">
        <v>21</v>
      </c>
      <c r="W25" s="14" t="s">
        <v>21</v>
      </c>
      <c r="X25" s="14" t="s">
        <v>21</v>
      </c>
      <c r="Y25" s="14" t="s">
        <v>21</v>
      </c>
      <c r="Z25" s="14" t="s">
        <v>21</v>
      </c>
      <c r="AA25" s="14" t="s">
        <v>21</v>
      </c>
      <c r="AB25" s="14" t="s">
        <v>21</v>
      </c>
      <c r="AC25" s="14" t="s">
        <v>21</v>
      </c>
      <c r="AD25" s="14" t="s">
        <v>21</v>
      </c>
      <c r="AE25" s="14" t="s">
        <v>21</v>
      </c>
      <c r="AF25" s="107" t="s">
        <v>21</v>
      </c>
      <c r="AG25" s="20"/>
      <c r="AH25" s="20"/>
    </row>
    <row r="26" spans="1:32" s="11" customFormat="1" ht="15">
      <c r="A26" s="20"/>
      <c r="B26" s="142">
        <v>21</v>
      </c>
      <c r="C26" s="34">
        <v>631</v>
      </c>
      <c r="D26" s="22">
        <v>25</v>
      </c>
      <c r="E26" s="8">
        <v>38</v>
      </c>
      <c r="F26" s="6">
        <v>34</v>
      </c>
      <c r="G26" s="6">
        <v>226</v>
      </c>
      <c r="H26" s="151">
        <f t="shared" si="1"/>
        <v>75.33333333333333</v>
      </c>
      <c r="I26" s="110" t="s">
        <v>21</v>
      </c>
      <c r="J26" s="6">
        <v>12</v>
      </c>
      <c r="K26" s="6">
        <v>1</v>
      </c>
      <c r="L26" s="105" t="s">
        <v>21</v>
      </c>
      <c r="M26" s="27">
        <v>24</v>
      </c>
      <c r="N26" s="6">
        <v>16</v>
      </c>
      <c r="O26" s="6">
        <v>12</v>
      </c>
      <c r="P26" s="6">
        <v>8</v>
      </c>
      <c r="Q26" s="6" t="s">
        <v>21</v>
      </c>
      <c r="R26" s="22" t="s">
        <v>21</v>
      </c>
      <c r="S26" s="110">
        <v>150</v>
      </c>
      <c r="T26" s="6">
        <v>128</v>
      </c>
      <c r="U26" s="6">
        <v>33</v>
      </c>
      <c r="V26" s="6">
        <v>20</v>
      </c>
      <c r="W26" s="6">
        <v>5</v>
      </c>
      <c r="X26" s="6">
        <v>4</v>
      </c>
      <c r="Y26" s="6">
        <v>14</v>
      </c>
      <c r="Z26" s="6">
        <v>12</v>
      </c>
      <c r="AA26" s="6">
        <v>192</v>
      </c>
      <c r="AB26" s="6">
        <v>141</v>
      </c>
      <c r="AC26" s="6">
        <v>1</v>
      </c>
      <c r="AD26" s="6">
        <v>2</v>
      </c>
      <c r="AE26" s="6">
        <v>2</v>
      </c>
      <c r="AF26" s="105">
        <v>2</v>
      </c>
    </row>
    <row r="27" spans="1:32" s="11" customFormat="1" ht="15">
      <c r="A27" s="20"/>
      <c r="B27" s="142">
        <v>22</v>
      </c>
      <c r="C27" s="34">
        <v>591</v>
      </c>
      <c r="D27" s="22">
        <v>24</v>
      </c>
      <c r="E27" s="8">
        <v>50</v>
      </c>
      <c r="F27" s="6">
        <v>60</v>
      </c>
      <c r="G27" s="6">
        <v>216</v>
      </c>
      <c r="H27" s="151">
        <f t="shared" si="1"/>
        <v>72</v>
      </c>
      <c r="I27" s="110" t="s">
        <v>21</v>
      </c>
      <c r="J27" s="6">
        <v>19</v>
      </c>
      <c r="K27" s="6" t="s">
        <v>21</v>
      </c>
      <c r="L27" s="105" t="s">
        <v>21</v>
      </c>
      <c r="M27" s="27">
        <v>22</v>
      </c>
      <c r="N27" s="6">
        <v>16</v>
      </c>
      <c r="O27" s="6">
        <v>10</v>
      </c>
      <c r="P27" s="6">
        <v>8</v>
      </c>
      <c r="Q27" s="6" t="s">
        <v>32</v>
      </c>
      <c r="R27" s="22" t="s">
        <v>21</v>
      </c>
      <c r="S27" s="110">
        <v>160</v>
      </c>
      <c r="T27" s="6">
        <v>102</v>
      </c>
      <c r="U27" s="6">
        <v>32</v>
      </c>
      <c r="V27" s="6">
        <v>15</v>
      </c>
      <c r="W27" s="6">
        <v>4</v>
      </c>
      <c r="X27" s="6">
        <v>3</v>
      </c>
      <c r="Y27" s="6">
        <v>12</v>
      </c>
      <c r="Z27" s="6">
        <v>11</v>
      </c>
      <c r="AA27" s="6">
        <v>187</v>
      </c>
      <c r="AB27" s="6">
        <v>122</v>
      </c>
      <c r="AC27" s="6">
        <v>1</v>
      </c>
      <c r="AD27" s="6">
        <v>1</v>
      </c>
      <c r="AE27" s="6">
        <v>2</v>
      </c>
      <c r="AF27" s="105">
        <v>2</v>
      </c>
    </row>
    <row r="28" spans="1:32" s="11" customFormat="1" ht="15">
      <c r="A28" s="20"/>
      <c r="B28" s="142">
        <v>23</v>
      </c>
      <c r="C28" s="34">
        <v>652</v>
      </c>
      <c r="D28" s="22">
        <v>22</v>
      </c>
      <c r="E28" s="8">
        <v>51</v>
      </c>
      <c r="F28" s="6">
        <v>59</v>
      </c>
      <c r="G28" s="6">
        <v>208</v>
      </c>
      <c r="H28" s="151">
        <f t="shared" si="1"/>
        <v>69.33333333333334</v>
      </c>
      <c r="I28" s="110">
        <v>7</v>
      </c>
      <c r="J28" s="6">
        <v>9</v>
      </c>
      <c r="K28" s="6">
        <v>3</v>
      </c>
      <c r="L28" s="105">
        <v>1</v>
      </c>
      <c r="M28" s="27">
        <v>21</v>
      </c>
      <c r="N28" s="6">
        <v>14</v>
      </c>
      <c r="O28" s="6">
        <v>11</v>
      </c>
      <c r="P28" s="6">
        <v>10</v>
      </c>
      <c r="Q28" s="6" t="s">
        <v>21</v>
      </c>
      <c r="R28" s="22" t="s">
        <v>21</v>
      </c>
      <c r="S28" s="110">
        <v>170</v>
      </c>
      <c r="T28" s="6">
        <v>158</v>
      </c>
      <c r="U28" s="6">
        <v>32</v>
      </c>
      <c r="V28" s="6">
        <v>18</v>
      </c>
      <c r="W28" s="6">
        <v>5</v>
      </c>
      <c r="X28" s="6">
        <v>4</v>
      </c>
      <c r="Y28" s="6">
        <v>13</v>
      </c>
      <c r="Z28" s="6">
        <v>12</v>
      </c>
      <c r="AA28" s="6">
        <v>170</v>
      </c>
      <c r="AB28" s="6">
        <v>139</v>
      </c>
      <c r="AC28" s="6">
        <v>2</v>
      </c>
      <c r="AD28" s="6">
        <v>2</v>
      </c>
      <c r="AE28" s="6">
        <v>1</v>
      </c>
      <c r="AF28" s="105">
        <v>1</v>
      </c>
    </row>
    <row r="29" spans="1:32" s="11" customFormat="1" ht="15">
      <c r="A29" s="20"/>
      <c r="B29" s="142">
        <v>24</v>
      </c>
      <c r="C29" s="34">
        <v>670</v>
      </c>
      <c r="D29" s="22">
        <v>20</v>
      </c>
      <c r="E29" s="8">
        <v>59</v>
      </c>
      <c r="F29" s="6">
        <v>49</v>
      </c>
      <c r="G29" s="6">
        <v>218</v>
      </c>
      <c r="H29" s="151">
        <f t="shared" si="1"/>
        <v>72.66666666666667</v>
      </c>
      <c r="I29" s="110">
        <v>5</v>
      </c>
      <c r="J29" s="6">
        <v>12</v>
      </c>
      <c r="K29" s="6">
        <v>1</v>
      </c>
      <c r="L29" s="105" t="s">
        <v>21</v>
      </c>
      <c r="M29" s="27">
        <v>28</v>
      </c>
      <c r="N29" s="6">
        <v>11</v>
      </c>
      <c r="O29" s="6">
        <v>14</v>
      </c>
      <c r="P29" s="6">
        <v>11</v>
      </c>
      <c r="Q29" s="6">
        <v>1</v>
      </c>
      <c r="R29" s="22" t="s">
        <v>21</v>
      </c>
      <c r="S29" s="110">
        <v>152</v>
      </c>
      <c r="T29" s="6">
        <v>130</v>
      </c>
      <c r="U29" s="6">
        <v>31</v>
      </c>
      <c r="V29" s="6">
        <v>20</v>
      </c>
      <c r="W29" s="6">
        <v>5</v>
      </c>
      <c r="X29" s="6">
        <v>5</v>
      </c>
      <c r="Y29" s="6">
        <v>14</v>
      </c>
      <c r="Z29" s="6">
        <v>12</v>
      </c>
      <c r="AA29" s="6">
        <v>179</v>
      </c>
      <c r="AB29" s="6">
        <v>140</v>
      </c>
      <c r="AC29" s="6">
        <v>1</v>
      </c>
      <c r="AD29" s="6">
        <v>2</v>
      </c>
      <c r="AE29" s="6">
        <v>3</v>
      </c>
      <c r="AF29" s="105">
        <v>2</v>
      </c>
    </row>
    <row r="30" spans="1:32" s="11" customFormat="1" ht="15">
      <c r="A30" s="20"/>
      <c r="B30" s="142">
        <v>25</v>
      </c>
      <c r="C30" s="34">
        <v>650</v>
      </c>
      <c r="D30" s="22">
        <v>24</v>
      </c>
      <c r="E30" s="8">
        <v>48</v>
      </c>
      <c r="F30" s="6">
        <v>48</v>
      </c>
      <c r="G30" s="6">
        <v>218</v>
      </c>
      <c r="H30" s="151">
        <f t="shared" si="1"/>
        <v>72.66666666666667</v>
      </c>
      <c r="I30" s="110">
        <v>4</v>
      </c>
      <c r="J30" s="6">
        <v>13</v>
      </c>
      <c r="K30" s="6">
        <v>2</v>
      </c>
      <c r="L30" s="105" t="s">
        <v>21</v>
      </c>
      <c r="M30" s="27">
        <v>22</v>
      </c>
      <c r="N30" s="6">
        <v>12</v>
      </c>
      <c r="O30" s="6">
        <v>15</v>
      </c>
      <c r="P30" s="6">
        <v>10</v>
      </c>
      <c r="Q30" s="102"/>
      <c r="R30" s="102"/>
      <c r="S30" s="157">
        <v>164</v>
      </c>
      <c r="T30" s="6">
        <v>135</v>
      </c>
      <c r="U30" s="6">
        <v>32</v>
      </c>
      <c r="V30" s="6">
        <v>25</v>
      </c>
      <c r="W30" s="6">
        <v>4</v>
      </c>
      <c r="X30" s="6">
        <v>4</v>
      </c>
      <c r="Y30" s="6">
        <v>12</v>
      </c>
      <c r="Z30" s="6">
        <v>11</v>
      </c>
      <c r="AA30" s="6">
        <v>184</v>
      </c>
      <c r="AB30" s="6">
        <v>164</v>
      </c>
      <c r="AC30" s="6">
        <v>1</v>
      </c>
      <c r="AD30" s="6">
        <v>1</v>
      </c>
      <c r="AE30" s="6">
        <v>3</v>
      </c>
      <c r="AF30" s="105">
        <v>1</v>
      </c>
    </row>
    <row r="31" spans="1:32" s="11" customFormat="1" ht="15">
      <c r="A31" s="20"/>
      <c r="B31" s="142">
        <v>26</v>
      </c>
      <c r="C31" s="34">
        <v>669</v>
      </c>
      <c r="D31" s="22">
        <v>23</v>
      </c>
      <c r="E31" s="8">
        <v>55</v>
      </c>
      <c r="F31" s="6">
        <v>57</v>
      </c>
      <c r="G31" s="6">
        <v>216</v>
      </c>
      <c r="H31" s="151">
        <f t="shared" si="1"/>
        <v>72</v>
      </c>
      <c r="I31" s="110">
        <v>6</v>
      </c>
      <c r="J31" s="6">
        <v>11</v>
      </c>
      <c r="K31" s="6">
        <v>2</v>
      </c>
      <c r="L31" s="105" t="s">
        <v>21</v>
      </c>
      <c r="M31" s="27">
        <v>21</v>
      </c>
      <c r="N31" s="6">
        <v>13</v>
      </c>
      <c r="O31" s="6">
        <v>15</v>
      </c>
      <c r="P31" s="6">
        <v>8</v>
      </c>
      <c r="Q31" s="6" t="s">
        <v>21</v>
      </c>
      <c r="R31" s="22">
        <v>1</v>
      </c>
      <c r="S31" s="110">
        <v>166</v>
      </c>
      <c r="T31" s="6">
        <v>132</v>
      </c>
      <c r="U31" s="6">
        <v>29</v>
      </c>
      <c r="V31" s="6">
        <v>24</v>
      </c>
      <c r="W31" s="6">
        <v>5</v>
      </c>
      <c r="X31" s="6">
        <v>3</v>
      </c>
      <c r="Y31" s="6">
        <v>11</v>
      </c>
      <c r="Z31" s="6">
        <v>12</v>
      </c>
      <c r="AA31" s="6">
        <v>171</v>
      </c>
      <c r="AB31" s="6">
        <v>164</v>
      </c>
      <c r="AC31" s="6">
        <v>1</v>
      </c>
      <c r="AD31" s="6">
        <v>2</v>
      </c>
      <c r="AE31" s="6">
        <v>2</v>
      </c>
      <c r="AF31" s="105">
        <v>1</v>
      </c>
    </row>
    <row r="32" spans="1:34" s="15" customFormat="1" ht="15">
      <c r="A32" s="20"/>
      <c r="B32" s="143">
        <v>27</v>
      </c>
      <c r="C32" s="39" t="s">
        <v>21</v>
      </c>
      <c r="D32" s="23">
        <v>21</v>
      </c>
      <c r="E32" s="25">
        <v>4</v>
      </c>
      <c r="F32" s="14">
        <v>0</v>
      </c>
      <c r="G32" s="14">
        <v>220</v>
      </c>
      <c r="H32" s="23">
        <v>71</v>
      </c>
      <c r="I32" s="111" t="s">
        <v>21</v>
      </c>
      <c r="J32" s="14" t="s">
        <v>21</v>
      </c>
      <c r="K32" s="14" t="s">
        <v>21</v>
      </c>
      <c r="L32" s="107" t="s">
        <v>21</v>
      </c>
      <c r="M32" s="28" t="s">
        <v>21</v>
      </c>
      <c r="N32" s="14" t="s">
        <v>21</v>
      </c>
      <c r="O32" s="14" t="s">
        <v>21</v>
      </c>
      <c r="P32" s="14" t="s">
        <v>21</v>
      </c>
      <c r="Q32" s="14" t="s">
        <v>21</v>
      </c>
      <c r="R32" s="23" t="s">
        <v>21</v>
      </c>
      <c r="S32" s="111" t="s">
        <v>21</v>
      </c>
      <c r="T32" s="14" t="s">
        <v>21</v>
      </c>
      <c r="U32" s="14" t="s">
        <v>21</v>
      </c>
      <c r="V32" s="14" t="s">
        <v>21</v>
      </c>
      <c r="W32" s="14" t="s">
        <v>21</v>
      </c>
      <c r="X32" s="14" t="s">
        <v>21</v>
      </c>
      <c r="Y32" s="14" t="s">
        <v>21</v>
      </c>
      <c r="Z32" s="14" t="s">
        <v>21</v>
      </c>
      <c r="AA32" s="14" t="s">
        <v>21</v>
      </c>
      <c r="AB32" s="14" t="s">
        <v>21</v>
      </c>
      <c r="AC32" s="14" t="s">
        <v>21</v>
      </c>
      <c r="AD32" s="14" t="s">
        <v>21</v>
      </c>
      <c r="AE32" s="14" t="s">
        <v>21</v>
      </c>
      <c r="AF32" s="107" t="s">
        <v>21</v>
      </c>
      <c r="AG32" s="20"/>
      <c r="AH32" s="20"/>
    </row>
    <row r="33" spans="1:32" s="11" customFormat="1" ht="15">
      <c r="A33" s="20"/>
      <c r="B33" s="142">
        <v>28</v>
      </c>
      <c r="C33" s="34">
        <v>682</v>
      </c>
      <c r="D33" s="22">
        <v>24</v>
      </c>
      <c r="E33" s="8">
        <v>52</v>
      </c>
      <c r="F33" s="6">
        <v>60</v>
      </c>
      <c r="G33" s="6">
        <v>212</v>
      </c>
      <c r="H33" s="151">
        <f t="shared" si="1"/>
        <v>70.66666666666667</v>
      </c>
      <c r="I33" s="110">
        <v>7</v>
      </c>
      <c r="J33" s="6">
        <v>9</v>
      </c>
      <c r="K33" s="6">
        <v>1</v>
      </c>
      <c r="L33" s="105" t="s">
        <v>21</v>
      </c>
      <c r="M33" s="27">
        <v>26</v>
      </c>
      <c r="N33" s="6">
        <v>12</v>
      </c>
      <c r="O33" s="6">
        <v>15</v>
      </c>
      <c r="P33" s="6">
        <v>10</v>
      </c>
      <c r="Q33" s="6" t="s">
        <v>21</v>
      </c>
      <c r="R33" s="22">
        <v>1</v>
      </c>
      <c r="S33" s="110">
        <v>168</v>
      </c>
      <c r="T33" s="6">
        <v>131</v>
      </c>
      <c r="U33" s="6">
        <v>28</v>
      </c>
      <c r="V33" s="6">
        <v>24</v>
      </c>
      <c r="W33" s="6">
        <v>4</v>
      </c>
      <c r="X33" s="6">
        <v>3</v>
      </c>
      <c r="Y33" s="6">
        <v>10</v>
      </c>
      <c r="Z33" s="6">
        <v>11</v>
      </c>
      <c r="AA33" s="6">
        <v>175</v>
      </c>
      <c r="AB33" s="6">
        <v>169</v>
      </c>
      <c r="AC33" s="6">
        <v>1</v>
      </c>
      <c r="AD33" s="6">
        <v>2</v>
      </c>
      <c r="AE33" s="6">
        <v>2</v>
      </c>
      <c r="AF33" s="105">
        <v>3</v>
      </c>
    </row>
    <row r="34" spans="1:32" s="11" customFormat="1" ht="15">
      <c r="A34" s="20"/>
      <c r="B34" s="142">
        <v>29</v>
      </c>
      <c r="C34" s="34">
        <v>672</v>
      </c>
      <c r="D34" s="22">
        <v>22</v>
      </c>
      <c r="E34" s="8">
        <v>57</v>
      </c>
      <c r="F34" s="6">
        <v>55</v>
      </c>
      <c r="G34" s="6">
        <v>214</v>
      </c>
      <c r="H34" s="151">
        <f t="shared" si="1"/>
        <v>71.33333333333334</v>
      </c>
      <c r="I34" s="110">
        <v>8</v>
      </c>
      <c r="J34" s="6">
        <v>10</v>
      </c>
      <c r="K34" s="6">
        <v>2</v>
      </c>
      <c r="L34" s="105" t="s">
        <v>21</v>
      </c>
      <c r="M34" s="27">
        <v>24</v>
      </c>
      <c r="N34" s="6">
        <v>11</v>
      </c>
      <c r="O34" s="6">
        <v>15</v>
      </c>
      <c r="P34" s="6">
        <v>9</v>
      </c>
      <c r="Q34" s="6">
        <v>1</v>
      </c>
      <c r="R34" s="22" t="s">
        <v>21</v>
      </c>
      <c r="S34" s="110">
        <v>164</v>
      </c>
      <c r="T34" s="6">
        <v>128</v>
      </c>
      <c r="U34" s="6">
        <v>27</v>
      </c>
      <c r="V34" s="6">
        <v>22</v>
      </c>
      <c r="W34" s="6">
        <v>3</v>
      </c>
      <c r="X34" s="6">
        <v>5</v>
      </c>
      <c r="Y34" s="6">
        <v>10</v>
      </c>
      <c r="Z34" s="6">
        <v>12</v>
      </c>
      <c r="AA34" s="6">
        <v>173</v>
      </c>
      <c r="AB34" s="6">
        <v>164</v>
      </c>
      <c r="AC34" s="6">
        <v>1</v>
      </c>
      <c r="AD34" s="6">
        <v>1</v>
      </c>
      <c r="AE34" s="6">
        <v>1</v>
      </c>
      <c r="AF34" s="105">
        <v>2</v>
      </c>
    </row>
    <row r="35" spans="1:32" s="11" customFormat="1" ht="15.75" thickBot="1">
      <c r="A35" s="20"/>
      <c r="B35" s="145">
        <v>30</v>
      </c>
      <c r="C35" s="159">
        <v>670</v>
      </c>
      <c r="D35" s="118">
        <v>24</v>
      </c>
      <c r="E35" s="119">
        <v>61</v>
      </c>
      <c r="F35" s="117">
        <v>59</v>
      </c>
      <c r="G35" s="117">
        <v>216</v>
      </c>
      <c r="H35" s="153">
        <f t="shared" si="1"/>
        <v>72</v>
      </c>
      <c r="I35" s="155">
        <v>9</v>
      </c>
      <c r="J35" s="117">
        <v>11</v>
      </c>
      <c r="K35" s="117">
        <v>1</v>
      </c>
      <c r="L35" s="140" t="s">
        <v>21</v>
      </c>
      <c r="M35" s="121">
        <v>22</v>
      </c>
      <c r="N35" s="117">
        <v>10</v>
      </c>
      <c r="O35" s="117">
        <v>14</v>
      </c>
      <c r="P35" s="117">
        <v>8</v>
      </c>
      <c r="Q35" s="117">
        <v>1</v>
      </c>
      <c r="R35" s="118" t="s">
        <v>21</v>
      </c>
      <c r="S35" s="113">
        <v>164</v>
      </c>
      <c r="T35" s="114">
        <v>131</v>
      </c>
      <c r="U35" s="114">
        <v>25</v>
      </c>
      <c r="V35" s="114">
        <v>23</v>
      </c>
      <c r="W35" s="114">
        <v>5</v>
      </c>
      <c r="X35" s="114">
        <v>4</v>
      </c>
      <c r="Y35" s="114">
        <v>11</v>
      </c>
      <c r="Z35" s="114">
        <v>13</v>
      </c>
      <c r="AA35" s="114">
        <v>171</v>
      </c>
      <c r="AB35" s="114">
        <v>162</v>
      </c>
      <c r="AC35" s="114">
        <v>1</v>
      </c>
      <c r="AD35" s="114">
        <v>1</v>
      </c>
      <c r="AE35" s="114">
        <v>1</v>
      </c>
      <c r="AF35" s="115">
        <v>2</v>
      </c>
    </row>
    <row r="36" spans="1:32" s="32" customFormat="1" ht="22.5" customHeight="1" thickBot="1" thickTop="1">
      <c r="A36" s="144"/>
      <c r="B36" s="158" t="s">
        <v>33</v>
      </c>
      <c r="C36" s="149">
        <f>SUM(C6:C35)</f>
        <v>16379</v>
      </c>
      <c r="D36" s="149">
        <f>SUM(D6:D35)</f>
        <v>787</v>
      </c>
      <c r="E36" s="149">
        <f aca="true" t="shared" si="2" ref="E36:AF36">SUM(E6:E35)</f>
        <v>1296</v>
      </c>
      <c r="F36" s="149">
        <f t="shared" si="2"/>
        <v>1303</v>
      </c>
      <c r="G36" s="149">
        <f t="shared" si="2"/>
        <v>6581</v>
      </c>
      <c r="H36" s="149">
        <f t="shared" si="2"/>
        <v>2191.333333333333</v>
      </c>
      <c r="I36" s="156">
        <f t="shared" si="2"/>
        <v>119</v>
      </c>
      <c r="J36" s="149">
        <f t="shared" si="2"/>
        <v>286</v>
      </c>
      <c r="K36" s="149">
        <f t="shared" si="2"/>
        <v>47</v>
      </c>
      <c r="L36" s="150">
        <f t="shared" si="2"/>
        <v>7</v>
      </c>
      <c r="M36" s="154">
        <f t="shared" si="2"/>
        <v>627</v>
      </c>
      <c r="N36" s="149">
        <f t="shared" si="2"/>
        <v>314</v>
      </c>
      <c r="O36" s="149">
        <f t="shared" si="2"/>
        <v>333</v>
      </c>
      <c r="P36" s="149">
        <f t="shared" si="2"/>
        <v>230</v>
      </c>
      <c r="Q36" s="149">
        <f t="shared" si="2"/>
        <v>25</v>
      </c>
      <c r="R36" s="149">
        <f t="shared" si="2"/>
        <v>9</v>
      </c>
      <c r="S36" s="149">
        <f t="shared" si="2"/>
        <v>3997</v>
      </c>
      <c r="T36" s="149">
        <f t="shared" si="2"/>
        <v>3388</v>
      </c>
      <c r="U36" s="149">
        <f t="shared" si="2"/>
        <v>823</v>
      </c>
      <c r="V36" s="149">
        <f t="shared" si="2"/>
        <v>495</v>
      </c>
      <c r="W36" s="149">
        <f t="shared" si="2"/>
        <v>257</v>
      </c>
      <c r="X36" s="149">
        <f t="shared" si="2"/>
        <v>138</v>
      </c>
      <c r="Y36" s="149">
        <f t="shared" si="2"/>
        <v>337</v>
      </c>
      <c r="Z36" s="149">
        <f t="shared" si="2"/>
        <v>286</v>
      </c>
      <c r="AA36" s="149">
        <f t="shared" si="2"/>
        <v>4458</v>
      </c>
      <c r="AB36" s="149">
        <f t="shared" si="2"/>
        <v>3643</v>
      </c>
      <c r="AC36" s="149">
        <f t="shared" si="2"/>
        <v>49</v>
      </c>
      <c r="AD36" s="149">
        <f t="shared" si="2"/>
        <v>45</v>
      </c>
      <c r="AE36" s="149">
        <f t="shared" si="2"/>
        <v>83</v>
      </c>
      <c r="AF36" s="150">
        <f t="shared" si="2"/>
        <v>56</v>
      </c>
    </row>
    <row r="37" spans="1:32" s="4" customFormat="1" ht="14.25" thickBot="1" thickTop="1">
      <c r="A37" s="44"/>
      <c r="B37" s="146" t="s">
        <v>26</v>
      </c>
      <c r="C37" s="147">
        <f>C36/26</f>
        <v>629.9615384615385</v>
      </c>
      <c r="D37" s="147">
        <f>D36/30</f>
        <v>26.233333333333334</v>
      </c>
      <c r="E37" s="147">
        <f>E36/26</f>
        <v>49.84615384615385</v>
      </c>
      <c r="F37" s="147">
        <f aca="true" t="shared" si="3" ref="F37:AF37">F36/26</f>
        <v>50.11538461538461</v>
      </c>
      <c r="G37" s="147">
        <f>G36/30</f>
        <v>219.36666666666667</v>
      </c>
      <c r="H37" s="147">
        <f>H36/30</f>
        <v>73.04444444444444</v>
      </c>
      <c r="I37" s="147">
        <f t="shared" si="3"/>
        <v>4.576923076923077</v>
      </c>
      <c r="J37" s="147">
        <f t="shared" si="3"/>
        <v>11</v>
      </c>
      <c r="K37" s="147">
        <f t="shared" si="3"/>
        <v>1.8076923076923077</v>
      </c>
      <c r="L37" s="147">
        <f t="shared" si="3"/>
        <v>0.2692307692307692</v>
      </c>
      <c r="M37" s="147">
        <f t="shared" si="3"/>
        <v>24.115384615384617</v>
      </c>
      <c r="N37" s="147">
        <f t="shared" si="3"/>
        <v>12.076923076923077</v>
      </c>
      <c r="O37" s="147">
        <f t="shared" si="3"/>
        <v>12.807692307692308</v>
      </c>
      <c r="P37" s="147">
        <f t="shared" si="3"/>
        <v>8.846153846153847</v>
      </c>
      <c r="Q37" s="147">
        <f t="shared" si="3"/>
        <v>0.9615384615384616</v>
      </c>
      <c r="R37" s="147">
        <f t="shared" si="3"/>
        <v>0.34615384615384615</v>
      </c>
      <c r="S37" s="147">
        <f t="shared" si="3"/>
        <v>153.73076923076923</v>
      </c>
      <c r="T37" s="147">
        <f t="shared" si="3"/>
        <v>130.30769230769232</v>
      </c>
      <c r="U37" s="147">
        <f t="shared" si="3"/>
        <v>31.653846153846153</v>
      </c>
      <c r="V37" s="147">
        <f t="shared" si="3"/>
        <v>19.03846153846154</v>
      </c>
      <c r="W37" s="147">
        <f t="shared" si="3"/>
        <v>9.884615384615385</v>
      </c>
      <c r="X37" s="147">
        <f t="shared" si="3"/>
        <v>5.3076923076923075</v>
      </c>
      <c r="Y37" s="147">
        <f t="shared" si="3"/>
        <v>12.961538461538462</v>
      </c>
      <c r="Z37" s="147">
        <f t="shared" si="3"/>
        <v>11</v>
      </c>
      <c r="AA37" s="147">
        <f t="shared" si="3"/>
        <v>171.46153846153845</v>
      </c>
      <c r="AB37" s="147">
        <f t="shared" si="3"/>
        <v>140.1153846153846</v>
      </c>
      <c r="AC37" s="147">
        <f t="shared" si="3"/>
        <v>1.8846153846153846</v>
      </c>
      <c r="AD37" s="147">
        <f t="shared" si="3"/>
        <v>1.7307692307692308</v>
      </c>
      <c r="AE37" s="147">
        <f t="shared" si="3"/>
        <v>3.1923076923076925</v>
      </c>
      <c r="AF37" s="148">
        <f t="shared" si="3"/>
        <v>2.1538461538461537</v>
      </c>
    </row>
    <row r="38" spans="1:19" ht="15.75" thickTop="1">
      <c r="A38" s="45"/>
      <c r="R38" s="43"/>
      <c r="S38" s="42"/>
    </row>
    <row r="40" spans="15:19" ht="12.75">
      <c r="O40" s="43"/>
      <c r="P40" s="217"/>
      <c r="Q40" s="217"/>
      <c r="R40" s="217"/>
      <c r="S40" s="43"/>
    </row>
  </sheetData>
  <sheetProtection/>
  <mergeCells count="29">
    <mergeCell ref="Q4:R4"/>
    <mergeCell ref="P40:R40"/>
    <mergeCell ref="B5:D5"/>
    <mergeCell ref="I5:L5"/>
    <mergeCell ref="E5:H5"/>
    <mergeCell ref="S4:T4"/>
    <mergeCell ref="H3:H4"/>
    <mergeCell ref="M3:R3"/>
    <mergeCell ref="S3:AF3"/>
    <mergeCell ref="O4:P4"/>
    <mergeCell ref="U4:V4"/>
    <mergeCell ref="B1:AF1"/>
    <mergeCell ref="B2:AF2"/>
    <mergeCell ref="W4:X4"/>
    <mergeCell ref="Y4:Z4"/>
    <mergeCell ref="AA4:AB4"/>
    <mergeCell ref="AC4:AD4"/>
    <mergeCell ref="AE4:AF4"/>
    <mergeCell ref="E3:E4"/>
    <mergeCell ref="C3:C4"/>
    <mergeCell ref="F3:F4"/>
    <mergeCell ref="D3:D4"/>
    <mergeCell ref="B3:B4"/>
    <mergeCell ref="M4:N4"/>
    <mergeCell ref="I3:I4"/>
    <mergeCell ref="G3:G4"/>
    <mergeCell ref="K3:K4"/>
    <mergeCell ref="J3:J4"/>
    <mergeCell ref="L3:L4"/>
  </mergeCells>
  <printOptions horizontalCentered="1" verticalCentered="1"/>
  <pageMargins left="0.17" right="0.19" top="0" bottom="0" header="0.21" footer="0.16"/>
  <pageSetup horizontalDpi="600" verticalDpi="600" orientation="landscape" paperSize="5" scale="92" r:id="rId1"/>
  <colBreaks count="1" manualBreakCount="1">
    <brk id="32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E39"/>
  <sheetViews>
    <sheetView view="pageBreakPreview" zoomScale="98" zoomScaleSheetLayoutView="98" zoomScalePageLayoutView="0" workbookViewId="0" topLeftCell="A19">
      <selection activeCell="I41" sqref="I41"/>
    </sheetView>
  </sheetViews>
  <sheetFormatPr defaultColWidth="9.140625" defaultRowHeight="12.75"/>
  <cols>
    <col min="3" max="3" width="8.140625" style="0" customWidth="1"/>
    <col min="4" max="4" width="8.57421875" style="0" customWidth="1"/>
    <col min="5" max="5" width="7.8515625" style="0" customWidth="1"/>
    <col min="6" max="6" width="8.140625" style="0" customWidth="1"/>
    <col min="7" max="7" width="7.8515625" style="0" customWidth="1"/>
    <col min="8" max="8" width="8.28125" style="0" customWidth="1"/>
    <col min="9" max="9" width="8.421875" style="0" customWidth="1"/>
    <col min="10" max="11" width="8.00390625" style="0" customWidth="1"/>
    <col min="12" max="12" width="6.8515625" style="0" customWidth="1"/>
    <col min="13" max="13" width="5.57421875" style="0" bestFit="1" customWidth="1"/>
    <col min="14" max="14" width="5.140625" style="0" customWidth="1"/>
    <col min="15" max="15" width="5.57421875" style="0" bestFit="1" customWidth="1"/>
    <col min="16" max="16" width="4.57421875" style="61" customWidth="1"/>
    <col min="17" max="17" width="8.57421875" style="61" customWidth="1"/>
    <col min="18" max="18" width="6.28125" style="0" customWidth="1"/>
    <col min="19" max="19" width="6.8515625" style="0" bestFit="1" customWidth="1"/>
    <col min="20" max="23" width="5.57421875" style="0" bestFit="1" customWidth="1"/>
    <col min="24" max="24" width="4.8515625" style="0" customWidth="1"/>
    <col min="25" max="25" width="5.57421875" style="0" bestFit="1" customWidth="1"/>
    <col min="26" max="26" width="7.00390625" style="0" customWidth="1"/>
    <col min="27" max="27" width="6.57421875" style="0" customWidth="1"/>
    <col min="28" max="28" width="5.421875" style="0" customWidth="1"/>
    <col min="29" max="29" width="5.140625" style="0" customWidth="1"/>
    <col min="30" max="30" width="4.57421875" style="0" customWidth="1"/>
    <col min="31" max="31" width="6.140625" style="0" customWidth="1"/>
  </cols>
  <sheetData>
    <row r="1" spans="1:31" ht="15.75">
      <c r="A1" s="177" t="s">
        <v>18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</row>
    <row r="2" spans="1:31" ht="15.75">
      <c r="A2" s="224" t="s">
        <v>37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</row>
    <row r="3" spans="1:31" ht="15.75">
      <c r="A3" s="224" t="s">
        <v>47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</row>
    <row r="4" spans="1:31" ht="12.75">
      <c r="A4" s="222" t="s">
        <v>34</v>
      </c>
      <c r="B4" s="171" t="s">
        <v>0</v>
      </c>
      <c r="C4" s="171" t="s">
        <v>1</v>
      </c>
      <c r="D4" s="171" t="s">
        <v>29</v>
      </c>
      <c r="E4" s="171" t="s">
        <v>30</v>
      </c>
      <c r="F4" s="171" t="s">
        <v>28</v>
      </c>
      <c r="G4" s="226" t="s">
        <v>2</v>
      </c>
      <c r="H4" s="171" t="s">
        <v>3</v>
      </c>
      <c r="I4" s="171" t="s">
        <v>4</v>
      </c>
      <c r="J4" s="171" t="s">
        <v>5</v>
      </c>
      <c r="K4" s="171" t="s">
        <v>6</v>
      </c>
      <c r="L4" s="227" t="s">
        <v>23</v>
      </c>
      <c r="M4" s="227"/>
      <c r="N4" s="227"/>
      <c r="O4" s="227"/>
      <c r="P4" s="227"/>
      <c r="Q4" s="227"/>
      <c r="R4" s="227"/>
      <c r="S4" s="227"/>
      <c r="T4" s="225" t="s">
        <v>24</v>
      </c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</row>
    <row r="5" spans="1:31" ht="99" customHeight="1">
      <c r="A5" s="222"/>
      <c r="B5" s="171"/>
      <c r="C5" s="171"/>
      <c r="D5" s="171"/>
      <c r="E5" s="171"/>
      <c r="F5" s="171"/>
      <c r="G5" s="226"/>
      <c r="H5" s="171"/>
      <c r="I5" s="171"/>
      <c r="J5" s="171"/>
      <c r="K5" s="171"/>
      <c r="L5" s="171" t="s">
        <v>7</v>
      </c>
      <c r="M5" s="171"/>
      <c r="N5" s="171" t="s">
        <v>17</v>
      </c>
      <c r="O5" s="171"/>
      <c r="P5" s="171" t="s">
        <v>8</v>
      </c>
      <c r="Q5" s="171"/>
      <c r="R5" s="171" t="s">
        <v>9</v>
      </c>
      <c r="S5" s="171"/>
      <c r="T5" s="171" t="s">
        <v>10</v>
      </c>
      <c r="U5" s="171"/>
      <c r="V5" s="171" t="s">
        <v>11</v>
      </c>
      <c r="W5" s="171"/>
      <c r="X5" s="171" t="s">
        <v>12</v>
      </c>
      <c r="Y5" s="171"/>
      <c r="Z5" s="171" t="s">
        <v>13</v>
      </c>
      <c r="AA5" s="171"/>
      <c r="AB5" s="180" t="s">
        <v>35</v>
      </c>
      <c r="AC5" s="180"/>
      <c r="AD5" s="171" t="s">
        <v>14</v>
      </c>
      <c r="AE5" s="171"/>
    </row>
    <row r="6" spans="1:31" ht="12.75">
      <c r="A6" s="222"/>
      <c r="B6" s="222"/>
      <c r="C6" s="222"/>
      <c r="D6" s="223"/>
      <c r="E6" s="223"/>
      <c r="F6" s="223"/>
      <c r="G6" s="223"/>
      <c r="H6" s="222"/>
      <c r="I6" s="222"/>
      <c r="J6" s="222"/>
      <c r="K6" s="222"/>
      <c r="L6" s="5" t="s">
        <v>15</v>
      </c>
      <c r="M6" s="5" t="s">
        <v>16</v>
      </c>
      <c r="N6" s="5" t="s">
        <v>15</v>
      </c>
      <c r="O6" s="5" t="s">
        <v>16</v>
      </c>
      <c r="P6" s="5" t="s">
        <v>15</v>
      </c>
      <c r="Q6" s="5" t="s">
        <v>16</v>
      </c>
      <c r="R6" s="5" t="s">
        <v>15</v>
      </c>
      <c r="S6" s="5" t="s">
        <v>16</v>
      </c>
      <c r="T6" s="5" t="s">
        <v>15</v>
      </c>
      <c r="U6" s="5" t="s">
        <v>16</v>
      </c>
      <c r="V6" s="5" t="s">
        <v>15</v>
      </c>
      <c r="W6" s="5" t="s">
        <v>16</v>
      </c>
      <c r="X6" s="5" t="s">
        <v>15</v>
      </c>
      <c r="Y6" s="5" t="s">
        <v>16</v>
      </c>
      <c r="Z6" s="5" t="s">
        <v>15</v>
      </c>
      <c r="AA6" s="5" t="s">
        <v>16</v>
      </c>
      <c r="AB6" s="5" t="s">
        <v>15</v>
      </c>
      <c r="AC6" s="5" t="s">
        <v>16</v>
      </c>
      <c r="AD6" s="5" t="s">
        <v>15</v>
      </c>
      <c r="AE6" s="5" t="s">
        <v>16</v>
      </c>
    </row>
    <row r="7" spans="1:31" s="45" customFormat="1" ht="15">
      <c r="A7" s="37">
        <v>1</v>
      </c>
      <c r="B7" s="38">
        <v>644</v>
      </c>
      <c r="C7" s="18">
        <v>31</v>
      </c>
      <c r="D7" s="18">
        <v>48</v>
      </c>
      <c r="E7" s="18">
        <v>46</v>
      </c>
      <c r="F7" s="18">
        <v>220</v>
      </c>
      <c r="G7" s="18">
        <v>73</v>
      </c>
      <c r="H7" s="47">
        <v>6</v>
      </c>
      <c r="I7" s="18">
        <v>19</v>
      </c>
      <c r="J7" s="18">
        <v>1</v>
      </c>
      <c r="K7" s="18"/>
      <c r="L7" s="6">
        <v>35</v>
      </c>
      <c r="M7" s="6">
        <v>23</v>
      </c>
      <c r="N7" s="18">
        <v>10</v>
      </c>
      <c r="O7" s="18">
        <v>8</v>
      </c>
      <c r="P7" s="18">
        <v>1</v>
      </c>
      <c r="Q7" s="18">
        <v>0</v>
      </c>
      <c r="R7" s="18">
        <v>161</v>
      </c>
      <c r="S7" s="18">
        <v>125</v>
      </c>
      <c r="T7" s="18">
        <v>31</v>
      </c>
      <c r="U7" s="18">
        <v>16</v>
      </c>
      <c r="V7" s="18">
        <v>18</v>
      </c>
      <c r="W7" s="18">
        <v>7</v>
      </c>
      <c r="X7" s="18">
        <v>14</v>
      </c>
      <c r="Y7" s="18">
        <v>10</v>
      </c>
      <c r="Z7" s="18">
        <v>170</v>
      </c>
      <c r="AA7" s="18">
        <v>138</v>
      </c>
      <c r="AB7" s="18">
        <v>3</v>
      </c>
      <c r="AC7" s="18">
        <v>2</v>
      </c>
      <c r="AD7" s="18">
        <v>4</v>
      </c>
      <c r="AE7" s="18">
        <v>3</v>
      </c>
    </row>
    <row r="8" spans="1:31" ht="15">
      <c r="A8" s="34">
        <v>2</v>
      </c>
      <c r="B8" s="33">
        <v>619</v>
      </c>
      <c r="C8" s="6">
        <v>29</v>
      </c>
      <c r="D8" s="6">
        <v>46</v>
      </c>
      <c r="E8" s="6">
        <v>47</v>
      </c>
      <c r="F8" s="18">
        <v>219</v>
      </c>
      <c r="G8" s="6">
        <v>73</v>
      </c>
      <c r="H8" s="41">
        <v>7</v>
      </c>
      <c r="I8" s="6">
        <v>19</v>
      </c>
      <c r="J8" s="6">
        <v>2</v>
      </c>
      <c r="K8" s="6"/>
      <c r="L8" s="18">
        <v>35</v>
      </c>
      <c r="M8" s="18">
        <v>23</v>
      </c>
      <c r="N8" s="6">
        <v>12</v>
      </c>
      <c r="O8" s="6">
        <v>7</v>
      </c>
      <c r="P8" s="34">
        <v>2</v>
      </c>
      <c r="Q8" s="34">
        <v>1</v>
      </c>
      <c r="R8" s="18">
        <v>124</v>
      </c>
      <c r="S8" s="6">
        <v>110</v>
      </c>
      <c r="T8" s="6">
        <v>40</v>
      </c>
      <c r="U8" s="6">
        <v>22</v>
      </c>
      <c r="V8" s="6">
        <v>17</v>
      </c>
      <c r="W8" s="6">
        <v>6</v>
      </c>
      <c r="X8" s="6">
        <v>15</v>
      </c>
      <c r="Y8" s="6">
        <v>9</v>
      </c>
      <c r="Z8" s="6">
        <v>197</v>
      </c>
      <c r="AA8" s="6">
        <v>146</v>
      </c>
      <c r="AB8" s="6">
        <v>4</v>
      </c>
      <c r="AC8" s="6">
        <v>2</v>
      </c>
      <c r="AD8" s="6">
        <v>5</v>
      </c>
      <c r="AE8" s="6">
        <v>3</v>
      </c>
    </row>
    <row r="9" spans="1:31" ht="15">
      <c r="A9" s="34">
        <v>3</v>
      </c>
      <c r="B9" s="33">
        <v>627</v>
      </c>
      <c r="C9" s="6">
        <v>32</v>
      </c>
      <c r="D9" s="6">
        <v>49</v>
      </c>
      <c r="E9" s="6">
        <v>45</v>
      </c>
      <c r="F9" s="18">
        <v>223</v>
      </c>
      <c r="G9" s="6">
        <v>74</v>
      </c>
      <c r="H9" s="41">
        <v>4</v>
      </c>
      <c r="I9" s="6">
        <v>22</v>
      </c>
      <c r="J9" s="6">
        <v>3</v>
      </c>
      <c r="K9" s="6">
        <v>1</v>
      </c>
      <c r="L9" s="6">
        <v>32</v>
      </c>
      <c r="M9" s="6">
        <v>21</v>
      </c>
      <c r="N9" s="6">
        <v>10</v>
      </c>
      <c r="O9" s="6">
        <v>8</v>
      </c>
      <c r="P9" s="6">
        <v>1</v>
      </c>
      <c r="Q9" s="6">
        <v>0</v>
      </c>
      <c r="R9" s="6">
        <v>122</v>
      </c>
      <c r="S9" s="6">
        <v>111</v>
      </c>
      <c r="T9" s="6">
        <v>36</v>
      </c>
      <c r="U9" s="6">
        <v>19</v>
      </c>
      <c r="V9" s="6">
        <v>17</v>
      </c>
      <c r="W9" s="6">
        <v>8</v>
      </c>
      <c r="X9" s="6">
        <v>10</v>
      </c>
      <c r="Y9" s="6">
        <v>8</v>
      </c>
      <c r="Z9" s="6">
        <v>102</v>
      </c>
      <c r="AA9" s="6">
        <v>146</v>
      </c>
      <c r="AB9" s="6">
        <v>2</v>
      </c>
      <c r="AC9" s="6">
        <v>2</v>
      </c>
      <c r="AD9" s="6">
        <v>2</v>
      </c>
      <c r="AE9" s="6">
        <v>3</v>
      </c>
    </row>
    <row r="10" spans="1:31" ht="15">
      <c r="A10" s="39">
        <v>4</v>
      </c>
      <c r="B10" s="40"/>
      <c r="C10" s="14">
        <v>36</v>
      </c>
      <c r="D10" s="14">
        <v>4</v>
      </c>
      <c r="E10" s="14"/>
      <c r="F10" s="14">
        <v>227</v>
      </c>
      <c r="G10" s="14">
        <v>76</v>
      </c>
      <c r="H10" s="46">
        <v>1</v>
      </c>
      <c r="I10" s="14">
        <v>20</v>
      </c>
      <c r="J10" s="14">
        <v>1</v>
      </c>
      <c r="K10" s="14">
        <v>1</v>
      </c>
      <c r="L10" s="14">
        <v>20</v>
      </c>
      <c r="M10" s="14">
        <v>12</v>
      </c>
      <c r="N10" s="14">
        <v>1</v>
      </c>
      <c r="O10" s="14">
        <v>1</v>
      </c>
      <c r="P10" s="14"/>
      <c r="Q10" s="14"/>
      <c r="R10" s="14">
        <v>7</v>
      </c>
      <c r="S10" s="14">
        <v>24</v>
      </c>
      <c r="T10" s="14">
        <v>2</v>
      </c>
      <c r="U10" s="14">
        <v>4</v>
      </c>
      <c r="V10" s="14"/>
      <c r="W10" s="14">
        <v>2</v>
      </c>
      <c r="X10" s="14"/>
      <c r="Y10" s="14"/>
      <c r="Z10" s="14">
        <v>9</v>
      </c>
      <c r="AA10" s="14">
        <v>30</v>
      </c>
      <c r="AB10" s="14"/>
      <c r="AC10" s="14"/>
      <c r="AD10" s="14"/>
      <c r="AE10" s="14"/>
    </row>
    <row r="11" spans="1:31" ht="15">
      <c r="A11" s="37">
        <v>5</v>
      </c>
      <c r="B11" s="38">
        <v>626</v>
      </c>
      <c r="C11" s="18">
        <v>25</v>
      </c>
      <c r="D11" s="18">
        <v>40</v>
      </c>
      <c r="E11" s="18">
        <v>50</v>
      </c>
      <c r="F11" s="18">
        <v>217</v>
      </c>
      <c r="G11" s="18">
        <v>72</v>
      </c>
      <c r="H11" s="41">
        <v>9</v>
      </c>
      <c r="I11" s="18">
        <v>19</v>
      </c>
      <c r="J11" s="18">
        <v>4</v>
      </c>
      <c r="K11" s="18"/>
      <c r="L11" s="18">
        <v>34</v>
      </c>
      <c r="M11" s="18">
        <v>24</v>
      </c>
      <c r="N11" s="18">
        <v>9</v>
      </c>
      <c r="O11" s="18">
        <v>2</v>
      </c>
      <c r="P11" s="18">
        <v>1</v>
      </c>
      <c r="Q11" s="18">
        <v>0</v>
      </c>
      <c r="R11" s="18">
        <v>152</v>
      </c>
      <c r="S11" s="18">
        <v>131</v>
      </c>
      <c r="T11" s="18">
        <v>36</v>
      </c>
      <c r="U11" s="18">
        <v>15</v>
      </c>
      <c r="V11" s="18">
        <v>16</v>
      </c>
      <c r="W11" s="18">
        <v>6</v>
      </c>
      <c r="X11" s="18">
        <v>13</v>
      </c>
      <c r="Y11" s="18">
        <v>12</v>
      </c>
      <c r="Z11" s="18">
        <v>196</v>
      </c>
      <c r="AA11" s="18">
        <v>144</v>
      </c>
      <c r="AB11" s="18">
        <v>1</v>
      </c>
      <c r="AC11" s="18">
        <v>2</v>
      </c>
      <c r="AD11" s="18">
        <v>3</v>
      </c>
      <c r="AE11" s="18">
        <v>2</v>
      </c>
    </row>
    <row r="12" spans="1:31" ht="15">
      <c r="A12" s="37">
        <v>6</v>
      </c>
      <c r="B12" s="38">
        <v>632</v>
      </c>
      <c r="C12" s="18">
        <v>34</v>
      </c>
      <c r="D12" s="18">
        <v>44</v>
      </c>
      <c r="E12" s="18">
        <v>40</v>
      </c>
      <c r="F12" s="18">
        <v>221</v>
      </c>
      <c r="G12" s="6">
        <v>74</v>
      </c>
      <c r="H12" s="41">
        <v>6</v>
      </c>
      <c r="I12" s="18">
        <v>20</v>
      </c>
      <c r="J12" s="18">
        <v>2</v>
      </c>
      <c r="K12" s="18">
        <v>1</v>
      </c>
      <c r="L12" s="18">
        <v>33</v>
      </c>
      <c r="M12" s="18">
        <v>21</v>
      </c>
      <c r="N12" s="6">
        <v>11</v>
      </c>
      <c r="O12" s="6">
        <v>9</v>
      </c>
      <c r="P12" s="6">
        <v>1</v>
      </c>
      <c r="Q12" s="6">
        <v>1</v>
      </c>
      <c r="R12" s="6">
        <v>120</v>
      </c>
      <c r="S12" s="6">
        <v>140</v>
      </c>
      <c r="T12" s="6">
        <v>34</v>
      </c>
      <c r="U12" s="6">
        <v>20</v>
      </c>
      <c r="V12" s="6">
        <v>14</v>
      </c>
      <c r="W12" s="6">
        <v>6</v>
      </c>
      <c r="X12" s="6">
        <v>14</v>
      </c>
      <c r="Y12" s="6">
        <v>10</v>
      </c>
      <c r="Z12" s="6">
        <v>191</v>
      </c>
      <c r="AA12" s="6">
        <v>145</v>
      </c>
      <c r="AB12" s="6">
        <v>1</v>
      </c>
      <c r="AC12" s="6">
        <v>2</v>
      </c>
      <c r="AD12" s="6">
        <v>5</v>
      </c>
      <c r="AE12" s="6">
        <v>3</v>
      </c>
    </row>
    <row r="13" spans="1:31" ht="15">
      <c r="A13" s="34">
        <v>7</v>
      </c>
      <c r="B13" s="33">
        <v>653</v>
      </c>
      <c r="C13" s="6">
        <v>29</v>
      </c>
      <c r="D13" s="6">
        <v>48</v>
      </c>
      <c r="E13" s="6">
        <v>40</v>
      </c>
      <c r="F13" s="18">
        <v>229</v>
      </c>
      <c r="G13" s="6">
        <v>76</v>
      </c>
      <c r="H13" s="41">
        <v>7</v>
      </c>
      <c r="I13" s="6">
        <v>21</v>
      </c>
      <c r="J13" s="6">
        <v>1</v>
      </c>
      <c r="K13" s="6"/>
      <c r="L13" s="6">
        <v>35</v>
      </c>
      <c r="M13" s="6">
        <v>24</v>
      </c>
      <c r="N13" s="6">
        <v>11</v>
      </c>
      <c r="O13" s="6">
        <v>9</v>
      </c>
      <c r="P13" s="6">
        <v>1</v>
      </c>
      <c r="Q13" s="6">
        <v>1</v>
      </c>
      <c r="R13" s="6">
        <v>152</v>
      </c>
      <c r="S13" s="6">
        <v>122</v>
      </c>
      <c r="T13" s="6">
        <v>40</v>
      </c>
      <c r="U13" s="6">
        <v>21</v>
      </c>
      <c r="V13" s="6">
        <v>14</v>
      </c>
      <c r="W13" s="6">
        <v>6</v>
      </c>
      <c r="X13" s="6">
        <v>11</v>
      </c>
      <c r="Y13" s="6">
        <v>8</v>
      </c>
      <c r="Z13" s="6">
        <v>196</v>
      </c>
      <c r="AA13" s="6">
        <v>144</v>
      </c>
      <c r="AB13" s="6">
        <v>4</v>
      </c>
      <c r="AC13" s="6">
        <v>2</v>
      </c>
      <c r="AD13" s="6">
        <v>5</v>
      </c>
      <c r="AE13" s="6">
        <v>3</v>
      </c>
    </row>
    <row r="14" spans="1:31" s="45" customFormat="1" ht="15">
      <c r="A14" s="37">
        <v>8</v>
      </c>
      <c r="B14" s="38">
        <v>690</v>
      </c>
      <c r="C14" s="18">
        <v>32</v>
      </c>
      <c r="D14" s="18">
        <v>47</v>
      </c>
      <c r="E14" s="18">
        <v>52</v>
      </c>
      <c r="F14" s="18">
        <v>224</v>
      </c>
      <c r="G14" s="18">
        <v>75</v>
      </c>
      <c r="H14" s="47">
        <v>9</v>
      </c>
      <c r="I14" s="18">
        <v>18</v>
      </c>
      <c r="J14" s="18">
        <v>2</v>
      </c>
      <c r="K14" s="18"/>
      <c r="L14" s="6">
        <v>34</v>
      </c>
      <c r="M14" s="6">
        <v>22</v>
      </c>
      <c r="N14" s="18">
        <v>15</v>
      </c>
      <c r="O14" s="18">
        <v>10</v>
      </c>
      <c r="P14" s="18">
        <v>1</v>
      </c>
      <c r="Q14" s="18">
        <v>0</v>
      </c>
      <c r="R14" s="18">
        <v>162</v>
      </c>
      <c r="S14" s="18">
        <v>130</v>
      </c>
      <c r="T14" s="18">
        <v>32</v>
      </c>
      <c r="U14" s="18">
        <v>18</v>
      </c>
      <c r="V14" s="18">
        <v>16</v>
      </c>
      <c r="W14" s="18">
        <v>7</v>
      </c>
      <c r="X14" s="18">
        <v>13</v>
      </c>
      <c r="Y14" s="18">
        <v>11</v>
      </c>
      <c r="Z14" s="18">
        <v>168</v>
      </c>
      <c r="AA14" s="18">
        <v>138</v>
      </c>
      <c r="AB14" s="18">
        <v>3</v>
      </c>
      <c r="AC14" s="18">
        <v>2</v>
      </c>
      <c r="AD14" s="18">
        <v>4</v>
      </c>
      <c r="AE14" s="18">
        <v>3</v>
      </c>
    </row>
    <row r="15" spans="1:31" ht="15">
      <c r="A15" s="34">
        <v>9</v>
      </c>
      <c r="B15" s="33">
        <v>641</v>
      </c>
      <c r="C15" s="6">
        <v>31</v>
      </c>
      <c r="D15" s="6">
        <v>49</v>
      </c>
      <c r="E15" s="6">
        <v>45</v>
      </c>
      <c r="F15" s="18">
        <v>228</v>
      </c>
      <c r="G15" s="6">
        <v>76</v>
      </c>
      <c r="H15" s="41">
        <v>10</v>
      </c>
      <c r="I15" s="6">
        <v>21</v>
      </c>
      <c r="J15" s="6">
        <v>1</v>
      </c>
      <c r="K15" s="6">
        <v>1</v>
      </c>
      <c r="L15" s="18">
        <v>33</v>
      </c>
      <c r="M15" s="18">
        <v>23</v>
      </c>
      <c r="N15" s="6">
        <v>10</v>
      </c>
      <c r="O15" s="6">
        <v>7</v>
      </c>
      <c r="P15" s="6">
        <v>2</v>
      </c>
      <c r="Q15" s="6">
        <v>0</v>
      </c>
      <c r="R15" s="6">
        <v>140</v>
      </c>
      <c r="S15" s="6">
        <v>122</v>
      </c>
      <c r="T15" s="6">
        <v>26</v>
      </c>
      <c r="U15" s="6">
        <v>14</v>
      </c>
      <c r="V15" s="6">
        <v>5</v>
      </c>
      <c r="W15" s="6">
        <v>4</v>
      </c>
      <c r="X15" s="6">
        <v>14</v>
      </c>
      <c r="Y15" s="6">
        <v>10</v>
      </c>
      <c r="Z15" s="6">
        <v>120</v>
      </c>
      <c r="AA15" s="6">
        <v>95</v>
      </c>
      <c r="AB15" s="6">
        <v>2</v>
      </c>
      <c r="AC15" s="6">
        <v>2</v>
      </c>
      <c r="AD15" s="6">
        <v>3</v>
      </c>
      <c r="AE15" s="6">
        <v>2</v>
      </c>
    </row>
    <row r="16" spans="1:31" ht="15">
      <c r="A16" s="34">
        <v>10</v>
      </c>
      <c r="B16" s="33">
        <v>664</v>
      </c>
      <c r="C16" s="6">
        <v>28</v>
      </c>
      <c r="D16" s="6">
        <v>46</v>
      </c>
      <c r="E16" s="6">
        <v>46</v>
      </c>
      <c r="F16" s="18">
        <v>228</v>
      </c>
      <c r="G16" s="6">
        <v>76</v>
      </c>
      <c r="H16" s="41">
        <v>8</v>
      </c>
      <c r="I16" s="6">
        <v>18</v>
      </c>
      <c r="J16" s="6">
        <v>3</v>
      </c>
      <c r="K16" s="6"/>
      <c r="L16" s="6">
        <v>35</v>
      </c>
      <c r="M16" s="6">
        <v>21</v>
      </c>
      <c r="N16" s="6">
        <v>15</v>
      </c>
      <c r="O16" s="6">
        <v>8</v>
      </c>
      <c r="P16" s="6" t="s">
        <v>21</v>
      </c>
      <c r="Q16" s="6">
        <v>1</v>
      </c>
      <c r="R16" s="6">
        <v>166</v>
      </c>
      <c r="S16" s="6">
        <v>132</v>
      </c>
      <c r="T16" s="6">
        <v>29</v>
      </c>
      <c r="U16" s="6">
        <v>24</v>
      </c>
      <c r="V16" s="6">
        <v>5</v>
      </c>
      <c r="W16" s="6">
        <v>3</v>
      </c>
      <c r="X16" s="6">
        <v>11</v>
      </c>
      <c r="Y16" s="6">
        <v>12</v>
      </c>
      <c r="Z16" s="6">
        <v>171</v>
      </c>
      <c r="AA16" s="6">
        <v>164</v>
      </c>
      <c r="AB16" s="6">
        <v>1</v>
      </c>
      <c r="AC16" s="6">
        <v>2</v>
      </c>
      <c r="AD16" s="6">
        <v>2</v>
      </c>
      <c r="AE16" s="6">
        <v>1</v>
      </c>
    </row>
    <row r="17" spans="1:31" s="45" customFormat="1" ht="15">
      <c r="A17" s="39">
        <v>11</v>
      </c>
      <c r="B17" s="40"/>
      <c r="C17" s="14">
        <v>34</v>
      </c>
      <c r="D17" s="14">
        <v>5</v>
      </c>
      <c r="E17" s="14"/>
      <c r="F17" s="14">
        <v>233</v>
      </c>
      <c r="G17" s="14">
        <v>78</v>
      </c>
      <c r="H17" s="46">
        <v>2</v>
      </c>
      <c r="I17" s="14">
        <v>22</v>
      </c>
      <c r="J17" s="14">
        <v>1</v>
      </c>
      <c r="K17" s="14">
        <v>1</v>
      </c>
      <c r="L17" s="14">
        <v>20</v>
      </c>
      <c r="M17" s="14">
        <v>9</v>
      </c>
      <c r="N17" s="14">
        <v>1</v>
      </c>
      <c r="O17" s="14">
        <v>1</v>
      </c>
      <c r="P17" s="14"/>
      <c r="Q17" s="14"/>
      <c r="R17" s="14">
        <v>8</v>
      </c>
      <c r="S17" s="14">
        <v>23</v>
      </c>
      <c r="T17" s="14">
        <v>1</v>
      </c>
      <c r="U17" s="14">
        <v>3</v>
      </c>
      <c r="V17" s="14"/>
      <c r="W17" s="14">
        <v>2</v>
      </c>
      <c r="X17" s="14"/>
      <c r="Y17" s="14"/>
      <c r="Z17" s="14">
        <v>8</v>
      </c>
      <c r="AA17" s="14">
        <v>31</v>
      </c>
      <c r="AB17" s="14"/>
      <c r="AC17" s="14"/>
      <c r="AD17" s="14"/>
      <c r="AE17" s="14"/>
    </row>
    <row r="18" spans="1:31" ht="15">
      <c r="A18" s="37">
        <v>12</v>
      </c>
      <c r="B18" s="38">
        <v>666</v>
      </c>
      <c r="C18" s="18">
        <v>29</v>
      </c>
      <c r="D18" s="18">
        <v>50</v>
      </c>
      <c r="E18" s="18">
        <v>48</v>
      </c>
      <c r="F18" s="18">
        <v>235</v>
      </c>
      <c r="G18" s="48">
        <v>78</v>
      </c>
      <c r="H18" s="49">
        <v>12</v>
      </c>
      <c r="I18" s="18">
        <v>20</v>
      </c>
      <c r="J18" s="18">
        <v>2</v>
      </c>
      <c r="K18" s="18"/>
      <c r="L18" s="18">
        <v>35</v>
      </c>
      <c r="M18" s="18">
        <v>23</v>
      </c>
      <c r="N18" s="18">
        <v>12</v>
      </c>
      <c r="O18" s="18">
        <v>8</v>
      </c>
      <c r="P18" s="18"/>
      <c r="Q18" s="18"/>
      <c r="R18" s="18">
        <v>150</v>
      </c>
      <c r="S18" s="18">
        <v>128</v>
      </c>
      <c r="T18" s="18">
        <v>33</v>
      </c>
      <c r="U18" s="18">
        <v>20</v>
      </c>
      <c r="V18" s="18">
        <v>5</v>
      </c>
      <c r="W18" s="18">
        <v>4</v>
      </c>
      <c r="X18" s="18">
        <v>14</v>
      </c>
      <c r="Y18" s="18">
        <v>12</v>
      </c>
      <c r="Z18" s="18">
        <v>192</v>
      </c>
      <c r="AA18" s="18">
        <v>141</v>
      </c>
      <c r="AB18" s="18">
        <v>1</v>
      </c>
      <c r="AC18" s="18">
        <v>2</v>
      </c>
      <c r="AD18" s="18">
        <v>2</v>
      </c>
      <c r="AE18" s="18">
        <v>2</v>
      </c>
    </row>
    <row r="19" spans="1:31" ht="15">
      <c r="A19" s="37">
        <v>13</v>
      </c>
      <c r="B19" s="38">
        <v>643</v>
      </c>
      <c r="C19" s="18">
        <v>28</v>
      </c>
      <c r="D19" s="18">
        <v>49</v>
      </c>
      <c r="E19" s="18">
        <v>47</v>
      </c>
      <c r="F19" s="18">
        <v>237</v>
      </c>
      <c r="G19" s="48">
        <v>79</v>
      </c>
      <c r="H19" s="49">
        <v>10</v>
      </c>
      <c r="I19" s="18">
        <v>22</v>
      </c>
      <c r="J19" s="18">
        <v>1</v>
      </c>
      <c r="K19" s="18"/>
      <c r="L19" s="18">
        <v>32</v>
      </c>
      <c r="M19" s="18">
        <v>20</v>
      </c>
      <c r="N19" s="18">
        <v>10</v>
      </c>
      <c r="O19" s="18">
        <v>8</v>
      </c>
      <c r="P19" s="18">
        <v>1</v>
      </c>
      <c r="Q19" s="18"/>
      <c r="R19" s="18">
        <v>160</v>
      </c>
      <c r="S19" s="18">
        <v>102</v>
      </c>
      <c r="T19" s="18">
        <v>32</v>
      </c>
      <c r="U19" s="18">
        <v>15</v>
      </c>
      <c r="V19" s="18">
        <v>4</v>
      </c>
      <c r="W19" s="18">
        <v>3</v>
      </c>
      <c r="X19" s="18">
        <v>12</v>
      </c>
      <c r="Y19" s="18">
        <v>11</v>
      </c>
      <c r="Z19" s="18">
        <v>187</v>
      </c>
      <c r="AA19" s="18">
        <v>122</v>
      </c>
      <c r="AB19" s="18">
        <v>1</v>
      </c>
      <c r="AC19" s="18">
        <v>1</v>
      </c>
      <c r="AD19" s="18">
        <v>2</v>
      </c>
      <c r="AE19" s="18">
        <v>2</v>
      </c>
    </row>
    <row r="20" spans="1:31" ht="15">
      <c r="A20" s="34">
        <v>14</v>
      </c>
      <c r="B20" s="33">
        <v>675</v>
      </c>
      <c r="C20" s="6">
        <v>30</v>
      </c>
      <c r="D20" s="6">
        <v>52</v>
      </c>
      <c r="E20" s="6">
        <v>50</v>
      </c>
      <c r="F20" s="18">
        <v>239</v>
      </c>
      <c r="G20" s="48">
        <v>80</v>
      </c>
      <c r="H20" s="49">
        <v>10</v>
      </c>
      <c r="I20" s="6">
        <v>18</v>
      </c>
      <c r="J20" s="6">
        <v>1</v>
      </c>
      <c r="K20" s="6">
        <v>1</v>
      </c>
      <c r="L20" s="18">
        <v>34</v>
      </c>
      <c r="M20" s="18">
        <v>22</v>
      </c>
      <c r="N20" s="6">
        <v>11</v>
      </c>
      <c r="O20" s="6">
        <v>10</v>
      </c>
      <c r="P20" s="6" t="s">
        <v>21</v>
      </c>
      <c r="Q20" s="6"/>
      <c r="R20" s="6">
        <v>170</v>
      </c>
      <c r="S20" s="6">
        <v>158</v>
      </c>
      <c r="T20" s="6">
        <v>32</v>
      </c>
      <c r="U20" s="6">
        <v>18</v>
      </c>
      <c r="V20" s="6">
        <v>5</v>
      </c>
      <c r="W20" s="6">
        <v>4</v>
      </c>
      <c r="X20" s="6">
        <v>13</v>
      </c>
      <c r="Y20" s="6">
        <v>12</v>
      </c>
      <c r="Z20" s="6">
        <v>170</v>
      </c>
      <c r="AA20" s="6">
        <v>139</v>
      </c>
      <c r="AB20" s="6">
        <v>2</v>
      </c>
      <c r="AC20" s="6">
        <v>2</v>
      </c>
      <c r="AD20" s="6">
        <v>1</v>
      </c>
      <c r="AE20" s="6">
        <v>1</v>
      </c>
    </row>
    <row r="21" spans="1:31" s="45" customFormat="1" ht="15">
      <c r="A21" s="37">
        <v>15</v>
      </c>
      <c r="B21" s="38">
        <v>677</v>
      </c>
      <c r="C21" s="18">
        <v>21</v>
      </c>
      <c r="D21" s="18">
        <v>54</v>
      </c>
      <c r="E21" s="18">
        <v>55</v>
      </c>
      <c r="F21" s="18">
        <v>238</v>
      </c>
      <c r="G21" s="18">
        <v>79</v>
      </c>
      <c r="H21" s="47">
        <v>9</v>
      </c>
      <c r="I21" s="18">
        <v>19</v>
      </c>
      <c r="J21" s="18">
        <v>3</v>
      </c>
      <c r="K21" s="18"/>
      <c r="L21" s="6">
        <v>33</v>
      </c>
      <c r="M21" s="6">
        <v>21</v>
      </c>
      <c r="N21" s="18">
        <v>14</v>
      </c>
      <c r="O21" s="18">
        <v>11</v>
      </c>
      <c r="P21" s="18">
        <v>1</v>
      </c>
      <c r="Q21" s="18"/>
      <c r="R21" s="18">
        <v>152</v>
      </c>
      <c r="S21" s="18">
        <v>130</v>
      </c>
      <c r="T21" s="18">
        <v>31</v>
      </c>
      <c r="U21" s="18">
        <v>20</v>
      </c>
      <c r="V21" s="18">
        <v>5</v>
      </c>
      <c r="W21" s="18">
        <v>5</v>
      </c>
      <c r="X21" s="18">
        <v>14</v>
      </c>
      <c r="Y21" s="18">
        <v>12</v>
      </c>
      <c r="Z21" s="18">
        <v>179</v>
      </c>
      <c r="AA21" s="18">
        <v>140</v>
      </c>
      <c r="AB21" s="18">
        <v>1</v>
      </c>
      <c r="AC21" s="18">
        <v>2</v>
      </c>
      <c r="AD21" s="18">
        <v>3</v>
      </c>
      <c r="AE21" s="18">
        <v>2</v>
      </c>
    </row>
    <row r="22" spans="1:31" ht="15">
      <c r="A22" s="34">
        <v>16</v>
      </c>
      <c r="B22" s="33">
        <v>643</v>
      </c>
      <c r="C22" s="6">
        <v>28</v>
      </c>
      <c r="D22" s="6">
        <v>48</v>
      </c>
      <c r="E22" s="6">
        <v>55</v>
      </c>
      <c r="F22" s="18">
        <v>231</v>
      </c>
      <c r="G22" s="48">
        <v>77</v>
      </c>
      <c r="H22" s="49">
        <v>7</v>
      </c>
      <c r="I22" s="6">
        <v>19</v>
      </c>
      <c r="J22" s="6">
        <v>2</v>
      </c>
      <c r="K22" s="6"/>
      <c r="L22" s="18">
        <v>36</v>
      </c>
      <c r="M22" s="18">
        <v>20</v>
      </c>
      <c r="N22" s="6">
        <v>15</v>
      </c>
      <c r="O22" s="6">
        <v>10</v>
      </c>
      <c r="P22" s="6"/>
      <c r="Q22" s="6"/>
      <c r="R22" s="6">
        <v>164</v>
      </c>
      <c r="S22" s="6">
        <v>135</v>
      </c>
      <c r="T22" s="6">
        <v>32</v>
      </c>
      <c r="U22" s="6">
        <v>25</v>
      </c>
      <c r="V22" s="6">
        <v>4</v>
      </c>
      <c r="W22" s="6">
        <v>4</v>
      </c>
      <c r="X22" s="6">
        <v>12</v>
      </c>
      <c r="Y22" s="6">
        <v>11</v>
      </c>
      <c r="Z22" s="6">
        <v>184</v>
      </c>
      <c r="AA22" s="6">
        <v>164</v>
      </c>
      <c r="AB22" s="6">
        <v>1</v>
      </c>
      <c r="AC22" s="6">
        <v>1</v>
      </c>
      <c r="AD22" s="6">
        <v>3</v>
      </c>
      <c r="AE22" s="6">
        <v>1</v>
      </c>
    </row>
    <row r="23" spans="1:31" ht="15">
      <c r="A23" s="34">
        <v>17</v>
      </c>
      <c r="B23" s="33">
        <v>679</v>
      </c>
      <c r="C23" s="6">
        <v>26</v>
      </c>
      <c r="D23" s="6">
        <v>46</v>
      </c>
      <c r="E23" s="6">
        <v>57</v>
      </c>
      <c r="F23" s="18">
        <v>220</v>
      </c>
      <c r="G23" s="48">
        <v>73</v>
      </c>
      <c r="H23" s="49">
        <v>8</v>
      </c>
      <c r="I23" s="6">
        <v>19</v>
      </c>
      <c r="J23" s="6">
        <v>2</v>
      </c>
      <c r="K23" s="6"/>
      <c r="L23" s="6">
        <v>36</v>
      </c>
      <c r="M23" s="6">
        <v>17</v>
      </c>
      <c r="N23" s="6">
        <v>15</v>
      </c>
      <c r="O23" s="6">
        <v>8</v>
      </c>
      <c r="P23" s="6" t="s">
        <v>21</v>
      </c>
      <c r="Q23" s="6">
        <v>1</v>
      </c>
      <c r="R23" s="6">
        <v>166</v>
      </c>
      <c r="S23" s="6">
        <v>132</v>
      </c>
      <c r="T23" s="6">
        <v>29</v>
      </c>
      <c r="U23" s="6">
        <v>24</v>
      </c>
      <c r="V23" s="6">
        <v>5</v>
      </c>
      <c r="W23" s="6">
        <v>3</v>
      </c>
      <c r="X23" s="6">
        <v>11</v>
      </c>
      <c r="Y23" s="6">
        <v>12</v>
      </c>
      <c r="Z23" s="6">
        <v>171</v>
      </c>
      <c r="AA23" s="6">
        <v>164</v>
      </c>
      <c r="AB23" s="6">
        <v>1</v>
      </c>
      <c r="AC23" s="6">
        <v>2</v>
      </c>
      <c r="AD23" s="6">
        <v>2</v>
      </c>
      <c r="AE23" s="6">
        <v>1</v>
      </c>
    </row>
    <row r="24" spans="1:31" ht="15">
      <c r="A24" s="39">
        <v>18</v>
      </c>
      <c r="B24" s="40"/>
      <c r="C24" s="14">
        <v>35</v>
      </c>
      <c r="D24" s="14">
        <v>6</v>
      </c>
      <c r="E24" s="14"/>
      <c r="F24" s="14">
        <v>226</v>
      </c>
      <c r="G24" s="14">
        <v>75</v>
      </c>
      <c r="H24" s="46">
        <v>2</v>
      </c>
      <c r="I24" s="14">
        <v>23</v>
      </c>
      <c r="J24" s="14">
        <v>1</v>
      </c>
      <c r="K24" s="14">
        <v>1</v>
      </c>
      <c r="L24" s="14">
        <v>20</v>
      </c>
      <c r="M24" s="14">
        <v>14</v>
      </c>
      <c r="N24" s="14">
        <v>1</v>
      </c>
      <c r="O24" s="14">
        <v>1</v>
      </c>
      <c r="P24" s="14"/>
      <c r="Q24" s="14"/>
      <c r="R24" s="14">
        <v>9</v>
      </c>
      <c r="S24" s="14">
        <v>21</v>
      </c>
      <c r="T24" s="14">
        <v>2</v>
      </c>
      <c r="U24" s="14">
        <v>4</v>
      </c>
      <c r="V24" s="14"/>
      <c r="W24" s="14">
        <v>3</v>
      </c>
      <c r="X24" s="14"/>
      <c r="Y24" s="14"/>
      <c r="Z24" s="14">
        <v>9</v>
      </c>
      <c r="AA24" s="14">
        <v>31</v>
      </c>
      <c r="AB24" s="14"/>
      <c r="AC24" s="14"/>
      <c r="AD24" s="14"/>
      <c r="AE24" s="14"/>
    </row>
    <row r="25" spans="1:31" ht="15">
      <c r="A25" s="37">
        <v>19</v>
      </c>
      <c r="B25" s="38">
        <v>730</v>
      </c>
      <c r="C25" s="18">
        <v>22</v>
      </c>
      <c r="D25" s="18">
        <v>55</v>
      </c>
      <c r="E25" s="18">
        <v>52</v>
      </c>
      <c r="F25" s="18">
        <v>229</v>
      </c>
      <c r="G25" s="18">
        <v>76</v>
      </c>
      <c r="H25" s="47">
        <v>12</v>
      </c>
      <c r="I25" s="18">
        <v>22</v>
      </c>
      <c r="J25" s="18">
        <v>3</v>
      </c>
      <c r="K25" s="18"/>
      <c r="L25" s="18">
        <v>34</v>
      </c>
      <c r="M25" s="18">
        <v>16</v>
      </c>
      <c r="N25" s="18">
        <v>15</v>
      </c>
      <c r="O25" s="18">
        <v>10</v>
      </c>
      <c r="P25" s="18">
        <v>1</v>
      </c>
      <c r="Q25" s="18">
        <v>0</v>
      </c>
      <c r="R25" s="18">
        <v>162</v>
      </c>
      <c r="S25" s="18">
        <v>130</v>
      </c>
      <c r="T25" s="18">
        <v>32</v>
      </c>
      <c r="U25" s="18">
        <v>18</v>
      </c>
      <c r="V25" s="18">
        <v>16</v>
      </c>
      <c r="W25" s="18">
        <v>7</v>
      </c>
      <c r="X25" s="18">
        <v>13</v>
      </c>
      <c r="Y25" s="18">
        <v>11</v>
      </c>
      <c r="Z25" s="18">
        <v>168</v>
      </c>
      <c r="AA25" s="18">
        <v>138</v>
      </c>
      <c r="AB25" s="18">
        <v>3</v>
      </c>
      <c r="AC25" s="18">
        <v>2</v>
      </c>
      <c r="AD25" s="18">
        <v>4</v>
      </c>
      <c r="AE25" s="18">
        <v>3</v>
      </c>
    </row>
    <row r="26" spans="1:31" ht="15">
      <c r="A26" s="37">
        <v>20</v>
      </c>
      <c r="B26" s="38">
        <v>672</v>
      </c>
      <c r="C26" s="18">
        <v>24</v>
      </c>
      <c r="D26" s="18">
        <v>51</v>
      </c>
      <c r="E26" s="18">
        <v>47</v>
      </c>
      <c r="F26" s="18">
        <v>233</v>
      </c>
      <c r="G26" s="6">
        <v>78</v>
      </c>
      <c r="H26" s="41">
        <v>9</v>
      </c>
      <c r="I26" s="18">
        <v>24</v>
      </c>
      <c r="J26" s="18">
        <v>2</v>
      </c>
      <c r="K26" s="18"/>
      <c r="L26" s="6">
        <v>35</v>
      </c>
      <c r="M26" s="6">
        <v>18</v>
      </c>
      <c r="N26" s="6">
        <v>10</v>
      </c>
      <c r="O26" s="6">
        <v>7</v>
      </c>
      <c r="P26" s="6">
        <v>2</v>
      </c>
      <c r="Q26" s="6">
        <v>1</v>
      </c>
      <c r="R26" s="6">
        <v>122</v>
      </c>
      <c r="S26" s="6">
        <v>110</v>
      </c>
      <c r="T26" s="6">
        <v>40</v>
      </c>
      <c r="U26" s="6">
        <v>21</v>
      </c>
      <c r="V26" s="6">
        <v>16</v>
      </c>
      <c r="W26" s="6">
        <v>7</v>
      </c>
      <c r="X26" s="6">
        <v>14</v>
      </c>
      <c r="Y26" s="6">
        <v>10</v>
      </c>
      <c r="Z26" s="6">
        <v>196</v>
      </c>
      <c r="AA26" s="6">
        <v>144</v>
      </c>
      <c r="AB26" s="6">
        <v>4</v>
      </c>
      <c r="AC26" s="6">
        <v>2</v>
      </c>
      <c r="AD26" s="6">
        <v>5</v>
      </c>
      <c r="AE26" s="6">
        <v>3</v>
      </c>
    </row>
    <row r="27" spans="1:31" ht="15">
      <c r="A27" s="34">
        <v>21</v>
      </c>
      <c r="B27" s="33">
        <v>691</v>
      </c>
      <c r="C27" s="6">
        <v>23</v>
      </c>
      <c r="D27" s="6">
        <v>50</v>
      </c>
      <c r="E27" s="6">
        <v>49</v>
      </c>
      <c r="F27" s="18">
        <v>234</v>
      </c>
      <c r="G27" s="6">
        <v>78</v>
      </c>
      <c r="H27" s="41">
        <v>8</v>
      </c>
      <c r="I27" s="6">
        <v>19</v>
      </c>
      <c r="J27" s="6">
        <v>1</v>
      </c>
      <c r="K27" s="6">
        <v>1</v>
      </c>
      <c r="L27" s="6">
        <v>36</v>
      </c>
      <c r="M27" s="6">
        <v>16</v>
      </c>
      <c r="N27" s="6">
        <v>10</v>
      </c>
      <c r="O27" s="6">
        <v>7</v>
      </c>
      <c r="P27" s="6">
        <v>1</v>
      </c>
      <c r="Q27" s="6">
        <v>0</v>
      </c>
      <c r="R27" s="6">
        <v>120</v>
      </c>
      <c r="S27" s="6">
        <v>110</v>
      </c>
      <c r="T27" s="6">
        <v>34</v>
      </c>
      <c r="U27" s="6">
        <v>18</v>
      </c>
      <c r="V27" s="6">
        <v>16</v>
      </c>
      <c r="W27" s="6">
        <v>7</v>
      </c>
      <c r="X27" s="6">
        <v>10</v>
      </c>
      <c r="Y27" s="6">
        <v>8</v>
      </c>
      <c r="Z27" s="6">
        <v>101</v>
      </c>
      <c r="AA27" s="6">
        <v>145</v>
      </c>
      <c r="AB27" s="6">
        <v>2</v>
      </c>
      <c r="AC27" s="6">
        <v>2</v>
      </c>
      <c r="AD27" s="6">
        <v>3</v>
      </c>
      <c r="AE27" s="6">
        <v>2</v>
      </c>
    </row>
    <row r="28" spans="1:31" ht="15">
      <c r="A28" s="34">
        <v>22</v>
      </c>
      <c r="B28" s="33">
        <v>700</v>
      </c>
      <c r="C28" s="6">
        <v>26</v>
      </c>
      <c r="D28" s="6">
        <v>46</v>
      </c>
      <c r="E28" s="6">
        <v>46</v>
      </c>
      <c r="F28" s="18">
        <v>234</v>
      </c>
      <c r="G28" s="6">
        <v>78</v>
      </c>
      <c r="H28" s="41">
        <v>8</v>
      </c>
      <c r="I28" s="6">
        <v>18</v>
      </c>
      <c r="J28" s="6">
        <v>4</v>
      </c>
      <c r="K28" s="6"/>
      <c r="L28" s="6">
        <v>33</v>
      </c>
      <c r="M28" s="6">
        <v>16</v>
      </c>
      <c r="N28" s="6">
        <v>15</v>
      </c>
      <c r="O28" s="6">
        <v>10</v>
      </c>
      <c r="P28" s="6">
        <v>2</v>
      </c>
      <c r="Q28" s="6">
        <v>0</v>
      </c>
      <c r="R28" s="6">
        <v>152</v>
      </c>
      <c r="S28" s="6">
        <v>122</v>
      </c>
      <c r="T28" s="6">
        <v>26</v>
      </c>
      <c r="U28" s="6">
        <v>14</v>
      </c>
      <c r="V28" s="6">
        <v>14</v>
      </c>
      <c r="W28" s="6">
        <v>6</v>
      </c>
      <c r="X28" s="6">
        <v>16</v>
      </c>
      <c r="Y28" s="6">
        <v>11</v>
      </c>
      <c r="Z28" s="6">
        <v>120</v>
      </c>
      <c r="AA28" s="6">
        <v>95</v>
      </c>
      <c r="AB28" s="6">
        <v>2</v>
      </c>
      <c r="AC28" s="6">
        <v>2</v>
      </c>
      <c r="AD28" s="6">
        <v>3</v>
      </c>
      <c r="AE28" s="6">
        <v>2</v>
      </c>
    </row>
    <row r="29" spans="1:31" ht="15">
      <c r="A29" s="34">
        <v>23</v>
      </c>
      <c r="B29" s="33">
        <v>638</v>
      </c>
      <c r="C29" s="6">
        <v>29</v>
      </c>
      <c r="D29" s="6">
        <v>46</v>
      </c>
      <c r="E29" s="6">
        <v>48</v>
      </c>
      <c r="F29" s="18">
        <v>232</v>
      </c>
      <c r="G29" s="6">
        <v>77</v>
      </c>
      <c r="H29" s="41">
        <v>7</v>
      </c>
      <c r="I29" s="6">
        <v>19</v>
      </c>
      <c r="J29" s="6">
        <v>3</v>
      </c>
      <c r="K29" s="6"/>
      <c r="L29" s="6">
        <v>34</v>
      </c>
      <c r="M29" s="6">
        <v>17</v>
      </c>
      <c r="N29" s="6">
        <v>9</v>
      </c>
      <c r="O29" s="6">
        <v>2</v>
      </c>
      <c r="P29" s="6">
        <v>1</v>
      </c>
      <c r="Q29" s="6">
        <v>0</v>
      </c>
      <c r="R29" s="6">
        <v>148</v>
      </c>
      <c r="S29" s="6">
        <v>130</v>
      </c>
      <c r="T29" s="6">
        <v>34</v>
      </c>
      <c r="U29" s="6">
        <v>18</v>
      </c>
      <c r="V29" s="6">
        <v>14</v>
      </c>
      <c r="W29" s="6">
        <v>6</v>
      </c>
      <c r="X29" s="6">
        <v>12</v>
      </c>
      <c r="Y29" s="6">
        <v>11</v>
      </c>
      <c r="Z29" s="6">
        <v>196</v>
      </c>
      <c r="AA29" s="6">
        <v>144</v>
      </c>
      <c r="AB29" s="6">
        <v>1</v>
      </c>
      <c r="AC29" s="6">
        <v>2</v>
      </c>
      <c r="AD29" s="6">
        <v>3</v>
      </c>
      <c r="AE29" s="6">
        <v>2</v>
      </c>
    </row>
    <row r="30" spans="1:31" ht="15">
      <c r="A30" s="34">
        <v>24</v>
      </c>
      <c r="B30" s="33">
        <v>686</v>
      </c>
      <c r="C30" s="6">
        <v>30</v>
      </c>
      <c r="D30" s="6">
        <v>47</v>
      </c>
      <c r="E30" s="6">
        <v>49</v>
      </c>
      <c r="F30" s="18">
        <v>230</v>
      </c>
      <c r="G30" s="6">
        <v>77</v>
      </c>
      <c r="H30" s="41">
        <v>9</v>
      </c>
      <c r="I30" s="6">
        <v>20</v>
      </c>
      <c r="J30" s="6">
        <v>2</v>
      </c>
      <c r="K30" s="6">
        <v>1</v>
      </c>
      <c r="L30" s="6">
        <v>35</v>
      </c>
      <c r="M30" s="6">
        <v>22</v>
      </c>
      <c r="N30" s="6">
        <v>14</v>
      </c>
      <c r="O30" s="6">
        <v>8</v>
      </c>
      <c r="P30" s="6">
        <v>1</v>
      </c>
      <c r="Q30" s="6" t="s">
        <v>21</v>
      </c>
      <c r="R30" s="6">
        <v>164</v>
      </c>
      <c r="S30" s="6">
        <v>131</v>
      </c>
      <c r="T30" s="6">
        <v>25</v>
      </c>
      <c r="U30" s="6">
        <v>23</v>
      </c>
      <c r="V30" s="6">
        <v>5</v>
      </c>
      <c r="W30" s="6">
        <v>4</v>
      </c>
      <c r="X30" s="6">
        <v>11</v>
      </c>
      <c r="Y30" s="6">
        <v>13</v>
      </c>
      <c r="Z30" s="6">
        <v>171</v>
      </c>
      <c r="AA30" s="6">
        <v>162</v>
      </c>
      <c r="AB30" s="6">
        <v>1</v>
      </c>
      <c r="AC30" s="6">
        <v>1</v>
      </c>
      <c r="AD30" s="6">
        <v>1</v>
      </c>
      <c r="AE30" s="6">
        <v>2</v>
      </c>
    </row>
    <row r="31" spans="1:31" s="45" customFormat="1" ht="15">
      <c r="A31" s="39">
        <v>25</v>
      </c>
      <c r="B31" s="40"/>
      <c r="C31" s="14">
        <v>30</v>
      </c>
      <c r="D31" s="14">
        <v>6</v>
      </c>
      <c r="E31" s="14"/>
      <c r="F31" s="14">
        <v>236</v>
      </c>
      <c r="G31" s="14">
        <v>79</v>
      </c>
      <c r="H31" s="46">
        <v>2</v>
      </c>
      <c r="I31" s="14">
        <v>23</v>
      </c>
      <c r="J31" s="14">
        <v>1</v>
      </c>
      <c r="K31" s="14"/>
      <c r="L31" s="14">
        <v>20</v>
      </c>
      <c r="M31" s="14">
        <v>11</v>
      </c>
      <c r="N31" s="14">
        <v>1</v>
      </c>
      <c r="O31" s="14">
        <v>1</v>
      </c>
      <c r="P31" s="39"/>
      <c r="Q31" s="39"/>
      <c r="R31" s="14">
        <v>8</v>
      </c>
      <c r="S31" s="14">
        <v>22</v>
      </c>
      <c r="T31" s="14">
        <v>2</v>
      </c>
      <c r="U31" s="14">
        <v>3</v>
      </c>
      <c r="V31" s="14"/>
      <c r="W31" s="14">
        <v>3</v>
      </c>
      <c r="X31" s="14"/>
      <c r="Y31" s="14"/>
      <c r="Z31" s="14">
        <v>8</v>
      </c>
      <c r="AA31" s="14">
        <v>29</v>
      </c>
      <c r="AB31" s="14"/>
      <c r="AC31" s="14"/>
      <c r="AD31" s="14"/>
      <c r="AE31" s="14"/>
    </row>
    <row r="32" spans="1:31" ht="15">
      <c r="A32" s="37">
        <v>26</v>
      </c>
      <c r="B32" s="38">
        <v>675</v>
      </c>
      <c r="C32" s="18">
        <v>34</v>
      </c>
      <c r="D32" s="18">
        <v>50</v>
      </c>
      <c r="E32" s="18">
        <v>48</v>
      </c>
      <c r="F32" s="18">
        <v>238</v>
      </c>
      <c r="G32" s="48">
        <v>79</v>
      </c>
      <c r="H32" s="49">
        <v>4</v>
      </c>
      <c r="I32" s="18">
        <v>20</v>
      </c>
      <c r="J32" s="18">
        <v>3</v>
      </c>
      <c r="K32" s="18"/>
      <c r="L32" s="18">
        <v>36</v>
      </c>
      <c r="M32" s="18">
        <v>24</v>
      </c>
      <c r="N32" s="18">
        <v>8</v>
      </c>
      <c r="O32" s="18">
        <v>7</v>
      </c>
      <c r="P32" s="18">
        <v>1</v>
      </c>
      <c r="Q32" s="18">
        <v>1</v>
      </c>
      <c r="R32" s="18">
        <v>162</v>
      </c>
      <c r="S32" s="18">
        <v>154</v>
      </c>
      <c r="T32" s="18">
        <v>25</v>
      </c>
      <c r="U32" s="18">
        <v>12</v>
      </c>
      <c r="V32" s="18">
        <v>15</v>
      </c>
      <c r="W32" s="18">
        <v>5</v>
      </c>
      <c r="X32" s="18">
        <v>14</v>
      </c>
      <c r="Y32" s="18">
        <v>10</v>
      </c>
      <c r="Z32" s="18">
        <v>169</v>
      </c>
      <c r="AA32" s="18">
        <v>155</v>
      </c>
      <c r="AB32" s="18">
        <v>1</v>
      </c>
      <c r="AC32" s="18">
        <v>2</v>
      </c>
      <c r="AD32" s="18">
        <v>1</v>
      </c>
      <c r="AE32" s="18">
        <v>2</v>
      </c>
    </row>
    <row r="33" spans="1:31" ht="15">
      <c r="A33" s="37">
        <v>27</v>
      </c>
      <c r="B33" s="38">
        <v>673</v>
      </c>
      <c r="C33" s="18">
        <v>35</v>
      </c>
      <c r="D33" s="18">
        <v>55</v>
      </c>
      <c r="E33" s="18">
        <v>50</v>
      </c>
      <c r="F33" s="18">
        <v>243</v>
      </c>
      <c r="G33" s="48">
        <v>81</v>
      </c>
      <c r="H33" s="49">
        <v>6</v>
      </c>
      <c r="I33" s="18">
        <v>21</v>
      </c>
      <c r="J33" s="18">
        <v>2</v>
      </c>
      <c r="K33" s="18"/>
      <c r="L33" s="18">
        <v>36</v>
      </c>
      <c r="M33" s="18">
        <v>22</v>
      </c>
      <c r="N33" s="18">
        <v>9</v>
      </c>
      <c r="O33" s="18">
        <v>6</v>
      </c>
      <c r="P33" s="18">
        <v>1</v>
      </c>
      <c r="Q33" s="18">
        <v>0</v>
      </c>
      <c r="R33" s="18">
        <v>139</v>
      </c>
      <c r="S33" s="18">
        <v>134</v>
      </c>
      <c r="T33" s="18">
        <v>23</v>
      </c>
      <c r="U33" s="18">
        <v>14</v>
      </c>
      <c r="V33" s="18">
        <v>14</v>
      </c>
      <c r="W33" s="18">
        <v>6</v>
      </c>
      <c r="X33" s="18">
        <v>15</v>
      </c>
      <c r="Y33" s="18">
        <v>11</v>
      </c>
      <c r="Z33" s="18">
        <v>149</v>
      </c>
      <c r="AA33" s="18">
        <v>154</v>
      </c>
      <c r="AB33" s="18">
        <v>1</v>
      </c>
      <c r="AC33" s="18">
        <v>1</v>
      </c>
      <c r="AD33" s="18">
        <v>2</v>
      </c>
      <c r="AE33" s="18">
        <v>1</v>
      </c>
    </row>
    <row r="34" spans="1:31" ht="15">
      <c r="A34" s="34">
        <v>28</v>
      </c>
      <c r="B34" s="33">
        <v>691</v>
      </c>
      <c r="C34" s="6">
        <v>29</v>
      </c>
      <c r="D34" s="6">
        <v>44</v>
      </c>
      <c r="E34" s="6">
        <v>50</v>
      </c>
      <c r="F34" s="18">
        <v>237</v>
      </c>
      <c r="G34" s="48">
        <v>79</v>
      </c>
      <c r="H34" s="49">
        <v>5</v>
      </c>
      <c r="I34" s="6">
        <v>21</v>
      </c>
      <c r="J34" s="6">
        <v>4</v>
      </c>
      <c r="K34" s="6">
        <v>1</v>
      </c>
      <c r="L34" s="6">
        <v>35</v>
      </c>
      <c r="M34" s="6">
        <v>26</v>
      </c>
      <c r="N34" s="6">
        <v>10</v>
      </c>
      <c r="O34" s="6">
        <v>7</v>
      </c>
      <c r="P34" s="6">
        <v>2</v>
      </c>
      <c r="Q34" s="6">
        <v>1</v>
      </c>
      <c r="R34" s="6">
        <v>129</v>
      </c>
      <c r="S34" s="6">
        <v>143</v>
      </c>
      <c r="T34" s="6">
        <v>25</v>
      </c>
      <c r="U34" s="6">
        <v>13</v>
      </c>
      <c r="V34" s="6">
        <v>15</v>
      </c>
      <c r="W34" s="6">
        <v>6</v>
      </c>
      <c r="X34" s="6">
        <v>16</v>
      </c>
      <c r="Y34" s="6">
        <v>10</v>
      </c>
      <c r="Z34" s="6">
        <v>139</v>
      </c>
      <c r="AA34" s="6">
        <v>164</v>
      </c>
      <c r="AB34" s="6">
        <v>2</v>
      </c>
      <c r="AC34" s="6">
        <v>2</v>
      </c>
      <c r="AD34" s="6">
        <v>3</v>
      </c>
      <c r="AE34" s="6">
        <v>2</v>
      </c>
    </row>
    <row r="35" spans="1:31" ht="15">
      <c r="A35" s="34">
        <v>29</v>
      </c>
      <c r="B35" s="33">
        <v>681</v>
      </c>
      <c r="C35" s="6">
        <v>36</v>
      </c>
      <c r="D35" s="6">
        <v>46</v>
      </c>
      <c r="E35" s="6">
        <v>52</v>
      </c>
      <c r="F35" s="18">
        <v>231</v>
      </c>
      <c r="G35" s="48">
        <v>77</v>
      </c>
      <c r="H35" s="49">
        <v>8</v>
      </c>
      <c r="I35" s="6">
        <v>22</v>
      </c>
      <c r="J35" s="6">
        <v>1</v>
      </c>
      <c r="K35" s="6"/>
      <c r="L35" s="6">
        <v>34</v>
      </c>
      <c r="M35" s="6">
        <v>21</v>
      </c>
      <c r="N35" s="6">
        <v>11</v>
      </c>
      <c r="O35" s="6">
        <v>8</v>
      </c>
      <c r="P35" s="6">
        <v>2</v>
      </c>
      <c r="Q35" s="6">
        <v>1</v>
      </c>
      <c r="R35" s="6">
        <v>143</v>
      </c>
      <c r="S35" s="6">
        <v>129</v>
      </c>
      <c r="T35" s="6">
        <v>22</v>
      </c>
      <c r="U35" s="6">
        <v>12</v>
      </c>
      <c r="V35" s="6">
        <v>16</v>
      </c>
      <c r="W35" s="6">
        <v>7</v>
      </c>
      <c r="X35" s="6">
        <v>14</v>
      </c>
      <c r="Y35" s="6">
        <v>11</v>
      </c>
      <c r="Z35" s="6">
        <v>140</v>
      </c>
      <c r="AA35" s="6">
        <v>144</v>
      </c>
      <c r="AB35" s="6">
        <v>2</v>
      </c>
      <c r="AC35" s="6">
        <v>1</v>
      </c>
      <c r="AD35" s="6">
        <v>2</v>
      </c>
      <c r="AE35" s="6">
        <v>3</v>
      </c>
    </row>
    <row r="36" spans="1:31" ht="15">
      <c r="A36" s="34">
        <v>30</v>
      </c>
      <c r="B36" s="33">
        <v>632</v>
      </c>
      <c r="C36" s="6">
        <v>35</v>
      </c>
      <c r="D36" s="6">
        <v>48</v>
      </c>
      <c r="E36" s="6">
        <v>49</v>
      </c>
      <c r="F36" s="18">
        <v>230</v>
      </c>
      <c r="G36" s="48">
        <v>77</v>
      </c>
      <c r="H36" s="49">
        <v>6</v>
      </c>
      <c r="I36" s="6">
        <v>18</v>
      </c>
      <c r="J36" s="6">
        <v>2</v>
      </c>
      <c r="K36" s="6"/>
      <c r="L36" s="6">
        <v>34</v>
      </c>
      <c r="M36" s="6">
        <v>19</v>
      </c>
      <c r="N36" s="6">
        <v>12</v>
      </c>
      <c r="O36" s="6">
        <v>6</v>
      </c>
      <c r="P36" s="6">
        <v>1</v>
      </c>
      <c r="Q36" s="6">
        <v>0</v>
      </c>
      <c r="R36" s="6">
        <v>134</v>
      </c>
      <c r="S36" s="6">
        <v>146</v>
      </c>
      <c r="T36" s="6">
        <v>23</v>
      </c>
      <c r="U36" s="6">
        <v>14</v>
      </c>
      <c r="V36" s="6">
        <v>15</v>
      </c>
      <c r="W36" s="6">
        <v>8</v>
      </c>
      <c r="X36" s="6">
        <v>17</v>
      </c>
      <c r="Y36" s="6">
        <v>12</v>
      </c>
      <c r="Z36" s="6">
        <v>139</v>
      </c>
      <c r="AA36" s="6">
        <v>155</v>
      </c>
      <c r="AB36" s="6">
        <v>4</v>
      </c>
      <c r="AC36" s="6">
        <v>2</v>
      </c>
      <c r="AD36" s="6">
        <v>1</v>
      </c>
      <c r="AE36" s="6">
        <v>1</v>
      </c>
    </row>
    <row r="37" spans="1:31" ht="15">
      <c r="A37" s="34">
        <v>31</v>
      </c>
      <c r="B37" s="33">
        <v>690</v>
      </c>
      <c r="C37" s="6">
        <v>34</v>
      </c>
      <c r="D37" s="6">
        <v>71</v>
      </c>
      <c r="E37" s="6">
        <v>60</v>
      </c>
      <c r="F37" s="18">
        <v>241</v>
      </c>
      <c r="G37" s="48">
        <v>80</v>
      </c>
      <c r="H37" s="49">
        <v>7</v>
      </c>
      <c r="I37" s="6">
        <v>24</v>
      </c>
      <c r="J37" s="6">
        <v>3</v>
      </c>
      <c r="K37" s="6"/>
      <c r="L37" s="6">
        <v>35</v>
      </c>
      <c r="M37" s="6">
        <v>22</v>
      </c>
      <c r="N37" s="6">
        <v>13</v>
      </c>
      <c r="O37" s="6">
        <v>7</v>
      </c>
      <c r="P37" s="6">
        <v>2</v>
      </c>
      <c r="Q37" s="6">
        <v>1</v>
      </c>
      <c r="R37" s="6">
        <v>152</v>
      </c>
      <c r="S37" s="6">
        <v>147</v>
      </c>
      <c r="T37" s="6">
        <v>25</v>
      </c>
      <c r="U37" s="6">
        <v>14</v>
      </c>
      <c r="V37" s="6">
        <v>14</v>
      </c>
      <c r="W37" s="6">
        <v>9</v>
      </c>
      <c r="X37" s="6">
        <v>14</v>
      </c>
      <c r="Y37" s="6">
        <v>9</v>
      </c>
      <c r="Z37" s="6">
        <v>142</v>
      </c>
      <c r="AA37" s="6">
        <v>149</v>
      </c>
      <c r="AB37" s="6">
        <v>3</v>
      </c>
      <c r="AC37" s="6">
        <v>1</v>
      </c>
      <c r="AD37" s="6">
        <v>2</v>
      </c>
      <c r="AE37" s="6">
        <v>1</v>
      </c>
    </row>
    <row r="38" spans="1:31" ht="12.75">
      <c r="A38" s="35" t="s">
        <v>33</v>
      </c>
      <c r="B38" s="12">
        <f>SUM(B7:B37)</f>
        <v>17938</v>
      </c>
      <c r="C38" s="12">
        <f>SUM(C7:C37)</f>
        <v>925</v>
      </c>
      <c r="D38" s="12">
        <f>SUM(D7:D37)</f>
        <v>1346</v>
      </c>
      <c r="E38" s="12">
        <f>SUM(E7:E37)</f>
        <v>1323</v>
      </c>
      <c r="F38" s="12">
        <f>SUM(F7:F37)</f>
        <v>7143</v>
      </c>
      <c r="G38" s="51">
        <f>SUM(G7:G37)</f>
        <v>2380</v>
      </c>
      <c r="H38" s="12">
        <f aca="true" t="shared" si="0" ref="H38:AE38">SUM(H7:H37)</f>
        <v>218</v>
      </c>
      <c r="I38" s="12">
        <f t="shared" si="0"/>
        <v>630</v>
      </c>
      <c r="J38" s="12">
        <f t="shared" si="0"/>
        <v>64</v>
      </c>
      <c r="K38" s="12">
        <f t="shared" si="0"/>
        <v>10</v>
      </c>
      <c r="L38" s="12">
        <f t="shared" si="0"/>
        <v>1009</v>
      </c>
      <c r="M38" s="12">
        <f t="shared" si="0"/>
        <v>610</v>
      </c>
      <c r="N38" s="12">
        <f t="shared" si="0"/>
        <v>320</v>
      </c>
      <c r="O38" s="12">
        <f t="shared" si="0"/>
        <v>212</v>
      </c>
      <c r="P38" s="12">
        <f t="shared" si="0"/>
        <v>29</v>
      </c>
      <c r="Q38" s="12">
        <f t="shared" si="0"/>
        <v>10</v>
      </c>
      <c r="R38" s="12">
        <f t="shared" si="0"/>
        <v>4020</v>
      </c>
      <c r="S38" s="12">
        <f t="shared" si="0"/>
        <v>3584</v>
      </c>
      <c r="T38" s="12">
        <f t="shared" si="0"/>
        <v>834</v>
      </c>
      <c r="U38" s="12">
        <f t="shared" si="0"/>
        <v>496</v>
      </c>
      <c r="V38" s="12">
        <f t="shared" si="0"/>
        <v>320</v>
      </c>
      <c r="W38" s="12">
        <f t="shared" si="0"/>
        <v>164</v>
      </c>
      <c r="X38" s="12">
        <f t="shared" si="0"/>
        <v>357</v>
      </c>
      <c r="Y38" s="12">
        <f t="shared" si="0"/>
        <v>287</v>
      </c>
      <c r="Z38" s="12">
        <f t="shared" si="0"/>
        <v>4458</v>
      </c>
      <c r="AA38" s="12">
        <f t="shared" si="0"/>
        <v>4000</v>
      </c>
      <c r="AB38" s="12">
        <f t="shared" si="0"/>
        <v>54</v>
      </c>
      <c r="AC38" s="12">
        <f t="shared" si="0"/>
        <v>48</v>
      </c>
      <c r="AD38" s="12">
        <f t="shared" si="0"/>
        <v>76</v>
      </c>
      <c r="AE38" s="12">
        <f t="shared" si="0"/>
        <v>56</v>
      </c>
    </row>
    <row r="39" spans="1:31" ht="12.75">
      <c r="A39" s="12" t="s">
        <v>26</v>
      </c>
      <c r="B39" s="10">
        <f aca="true" t="shared" si="1" ref="B39:J39">+B38/31</f>
        <v>578.6451612903226</v>
      </c>
      <c r="C39" s="10">
        <f t="shared" si="1"/>
        <v>29.838709677419356</v>
      </c>
      <c r="D39" s="10">
        <f t="shared" si="1"/>
        <v>43.41935483870968</v>
      </c>
      <c r="E39" s="10">
        <f t="shared" si="1"/>
        <v>42.67741935483871</v>
      </c>
      <c r="F39" s="10">
        <f t="shared" si="1"/>
        <v>230.41935483870967</v>
      </c>
      <c r="G39" s="10">
        <f>G38/31</f>
        <v>76.7741935483871</v>
      </c>
      <c r="H39" s="10">
        <f t="shared" si="1"/>
        <v>7.032258064516129</v>
      </c>
      <c r="I39" s="10">
        <f t="shared" si="1"/>
        <v>20.322580645161292</v>
      </c>
      <c r="J39" s="10">
        <f t="shared" si="1"/>
        <v>2.064516129032258</v>
      </c>
      <c r="K39" s="50">
        <v>0.33</v>
      </c>
      <c r="L39" s="10">
        <f>+L38/31</f>
        <v>32.54838709677419</v>
      </c>
      <c r="M39" s="10">
        <f>+M38/31</f>
        <v>19.677419354838708</v>
      </c>
      <c r="N39" s="10">
        <f>+N38/31</f>
        <v>10.32258064516129</v>
      </c>
      <c r="O39" s="10">
        <f>+O38/31</f>
        <v>6.838709677419355</v>
      </c>
      <c r="P39" s="10">
        <f>+P38/31</f>
        <v>0.9354838709677419</v>
      </c>
      <c r="Q39" s="60">
        <v>0.33</v>
      </c>
      <c r="R39" s="10">
        <f aca="true" t="shared" si="2" ref="R39:AE39">+R38/31</f>
        <v>129.67741935483872</v>
      </c>
      <c r="S39" s="10">
        <f t="shared" si="2"/>
        <v>115.61290322580645</v>
      </c>
      <c r="T39" s="10">
        <f t="shared" si="2"/>
        <v>26.903225806451612</v>
      </c>
      <c r="U39" s="10">
        <f t="shared" si="2"/>
        <v>16</v>
      </c>
      <c r="V39" s="10">
        <f t="shared" si="2"/>
        <v>10.32258064516129</v>
      </c>
      <c r="W39" s="10">
        <f t="shared" si="2"/>
        <v>5.290322580645161</v>
      </c>
      <c r="X39" s="10">
        <f t="shared" si="2"/>
        <v>11.516129032258064</v>
      </c>
      <c r="Y39" s="10">
        <f t="shared" si="2"/>
        <v>9.258064516129032</v>
      </c>
      <c r="Z39" s="10">
        <f t="shared" si="2"/>
        <v>143.80645161290323</v>
      </c>
      <c r="AA39" s="10">
        <f t="shared" si="2"/>
        <v>129.03225806451613</v>
      </c>
      <c r="AB39" s="10">
        <f t="shared" si="2"/>
        <v>1.7419354838709677</v>
      </c>
      <c r="AC39" s="10">
        <f t="shared" si="2"/>
        <v>1.5483870967741935</v>
      </c>
      <c r="AD39" s="10">
        <f t="shared" si="2"/>
        <v>2.4516129032258065</v>
      </c>
      <c r="AE39" s="10">
        <f t="shared" si="2"/>
        <v>1.8064516129032258</v>
      </c>
    </row>
  </sheetData>
  <sheetProtection/>
  <mergeCells count="29">
    <mergeCell ref="T4:AE4"/>
    <mergeCell ref="G4:G5"/>
    <mergeCell ref="AB5:AC5"/>
    <mergeCell ref="P5:Q5"/>
    <mergeCell ref="R5:S5"/>
    <mergeCell ref="T5:U5"/>
    <mergeCell ref="V5:W5"/>
    <mergeCell ref="X5:Y5"/>
    <mergeCell ref="AD5:AE5"/>
    <mergeCell ref="L4:S4"/>
    <mergeCell ref="A1:AE1"/>
    <mergeCell ref="A2:AE2"/>
    <mergeCell ref="A3:AE3"/>
    <mergeCell ref="A4:A5"/>
    <mergeCell ref="B4:B5"/>
    <mergeCell ref="C4:C5"/>
    <mergeCell ref="D4:D5"/>
    <mergeCell ref="Z5:AA5"/>
    <mergeCell ref="L5:M5"/>
    <mergeCell ref="N5:O5"/>
    <mergeCell ref="E4:E5"/>
    <mergeCell ref="A6:C6"/>
    <mergeCell ref="D6:G6"/>
    <mergeCell ref="H6:K6"/>
    <mergeCell ref="H4:H5"/>
    <mergeCell ref="I4:I5"/>
    <mergeCell ref="J4:J5"/>
    <mergeCell ref="K4:K5"/>
    <mergeCell ref="F4:F5"/>
  </mergeCells>
  <printOptions horizontalCentered="1" verticalCentered="1"/>
  <pageMargins left="0.2" right="0.15" top="0.15" bottom="0.15" header="0" footer="0"/>
  <pageSetup horizontalDpi="600" verticalDpi="600" orientation="landscape" paperSize="5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H256"/>
  <sheetViews>
    <sheetView view="pageBreakPreview" zoomScale="112" zoomScaleSheetLayoutView="112" zoomScalePageLayoutView="0" workbookViewId="0" topLeftCell="A22">
      <selection activeCell="G37" sqref="G37"/>
    </sheetView>
  </sheetViews>
  <sheetFormatPr defaultColWidth="9.140625" defaultRowHeight="12.75"/>
  <cols>
    <col min="1" max="1" width="9.140625" style="61" customWidth="1"/>
    <col min="2" max="2" width="8.28125" style="61" customWidth="1"/>
    <col min="3" max="3" width="7.7109375" style="61" customWidth="1"/>
    <col min="4" max="4" width="6.7109375" style="61" customWidth="1"/>
    <col min="5" max="5" width="6.00390625" style="61" customWidth="1"/>
    <col min="6" max="6" width="7.421875" style="61" customWidth="1"/>
    <col min="7" max="7" width="6.7109375" style="61" customWidth="1"/>
    <col min="8" max="8" width="6.57421875" style="61" customWidth="1"/>
    <col min="9" max="10" width="6.7109375" style="61" customWidth="1"/>
    <col min="11" max="11" width="7.140625" style="61" customWidth="1"/>
    <col min="12" max="12" width="6.28125" style="61" customWidth="1"/>
    <col min="13" max="13" width="6.140625" style="61" customWidth="1"/>
    <col min="14" max="14" width="6.00390625" style="61" customWidth="1"/>
    <col min="15" max="15" width="5.7109375" style="61" customWidth="1"/>
    <col min="16" max="16" width="5.140625" style="61" customWidth="1"/>
    <col min="17" max="17" width="5.421875" style="61" customWidth="1"/>
    <col min="18" max="18" width="7.28125" style="61" customWidth="1"/>
    <col min="19" max="19" width="7.421875" style="61" customWidth="1"/>
    <col min="20" max="21" width="5.28125" style="61" customWidth="1"/>
    <col min="22" max="22" width="5.7109375" style="61" customWidth="1"/>
    <col min="23" max="23" width="5.140625" style="61" customWidth="1"/>
    <col min="24" max="24" width="5.7109375" style="61" customWidth="1"/>
    <col min="25" max="25" width="5.00390625" style="61" customWidth="1"/>
    <col min="26" max="26" width="7.28125" style="61" customWidth="1"/>
    <col min="27" max="27" width="6.57421875" style="61" customWidth="1"/>
    <col min="28" max="28" width="5.7109375" style="61" customWidth="1"/>
    <col min="29" max="29" width="4.8515625" style="61" customWidth="1"/>
    <col min="30" max="31" width="5.7109375" style="61" customWidth="1"/>
    <col min="32" max="32" width="9.140625" style="61" customWidth="1"/>
  </cols>
  <sheetData>
    <row r="1" spans="1:31" ht="15.75">
      <c r="A1" s="177" t="s">
        <v>18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</row>
    <row r="2" spans="1:31" ht="18.75" thickBot="1">
      <c r="A2" s="236" t="s">
        <v>36</v>
      </c>
      <c r="B2" s="236"/>
      <c r="C2" s="236"/>
      <c r="D2" s="178"/>
      <c r="E2" s="178"/>
      <c r="F2" s="178"/>
      <c r="G2" s="178"/>
      <c r="H2" s="236"/>
      <c r="I2" s="236"/>
      <c r="J2" s="236"/>
      <c r="K2" s="236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</row>
    <row r="3" spans="1:31" ht="12.75">
      <c r="A3" s="222" t="s">
        <v>34</v>
      </c>
      <c r="B3" s="171" t="s">
        <v>0</v>
      </c>
      <c r="C3" s="173" t="s">
        <v>1</v>
      </c>
      <c r="D3" s="238" t="s">
        <v>29</v>
      </c>
      <c r="E3" s="239" t="s">
        <v>30</v>
      </c>
      <c r="F3" s="239" t="s">
        <v>28</v>
      </c>
      <c r="G3" s="240" t="s">
        <v>2</v>
      </c>
      <c r="H3" s="172" t="s">
        <v>3</v>
      </c>
      <c r="I3" s="171" t="s">
        <v>4</v>
      </c>
      <c r="J3" s="171" t="s">
        <v>5</v>
      </c>
      <c r="K3" s="171" t="s">
        <v>6</v>
      </c>
      <c r="L3" s="227" t="s">
        <v>23</v>
      </c>
      <c r="M3" s="227"/>
      <c r="N3" s="227"/>
      <c r="O3" s="227"/>
      <c r="P3" s="227"/>
      <c r="Q3" s="227"/>
      <c r="R3" s="233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5"/>
    </row>
    <row r="4" spans="1:31" ht="90" customHeight="1">
      <c r="A4" s="237"/>
      <c r="B4" s="183"/>
      <c r="C4" s="198"/>
      <c r="D4" s="176"/>
      <c r="E4" s="171"/>
      <c r="F4" s="171"/>
      <c r="G4" s="164"/>
      <c r="H4" s="196"/>
      <c r="I4" s="183"/>
      <c r="J4" s="183"/>
      <c r="K4" s="183"/>
      <c r="L4" s="171" t="s">
        <v>7</v>
      </c>
      <c r="M4" s="171"/>
      <c r="N4" s="171" t="s">
        <v>17</v>
      </c>
      <c r="O4" s="171"/>
      <c r="P4" s="171" t="s">
        <v>8</v>
      </c>
      <c r="Q4" s="171"/>
      <c r="R4" s="173" t="s">
        <v>38</v>
      </c>
      <c r="S4" s="172"/>
      <c r="T4" s="171" t="s">
        <v>10</v>
      </c>
      <c r="U4" s="171"/>
      <c r="V4" s="171" t="s">
        <v>11</v>
      </c>
      <c r="W4" s="171"/>
      <c r="X4" s="171" t="s">
        <v>12</v>
      </c>
      <c r="Y4" s="171"/>
      <c r="Z4" s="171" t="s">
        <v>13</v>
      </c>
      <c r="AA4" s="171"/>
      <c r="AB4" s="180" t="s">
        <v>35</v>
      </c>
      <c r="AC4" s="180"/>
      <c r="AD4" s="171" t="s">
        <v>14</v>
      </c>
      <c r="AE4" s="171"/>
    </row>
    <row r="5" spans="1:34" ht="12.75">
      <c r="A5" s="228"/>
      <c r="B5" s="188"/>
      <c r="C5" s="189"/>
      <c r="D5" s="229"/>
      <c r="E5" s="230"/>
      <c r="F5" s="230"/>
      <c r="G5" s="231"/>
      <c r="H5" s="187"/>
      <c r="I5" s="188"/>
      <c r="J5" s="188"/>
      <c r="K5" s="232"/>
      <c r="L5" s="5" t="s">
        <v>15</v>
      </c>
      <c r="M5" s="5" t="s">
        <v>16</v>
      </c>
      <c r="N5" s="5" t="s">
        <v>15</v>
      </c>
      <c r="O5" s="5" t="s">
        <v>16</v>
      </c>
      <c r="P5" s="5" t="s">
        <v>15</v>
      </c>
      <c r="Q5" s="5" t="s">
        <v>16</v>
      </c>
      <c r="R5" s="60" t="s">
        <v>15</v>
      </c>
      <c r="S5" s="5" t="s">
        <v>16</v>
      </c>
      <c r="T5" s="5" t="s">
        <v>15</v>
      </c>
      <c r="U5" s="5" t="s">
        <v>16</v>
      </c>
      <c r="V5" s="5" t="s">
        <v>15</v>
      </c>
      <c r="W5" s="5" t="s">
        <v>16</v>
      </c>
      <c r="X5" s="5" t="s">
        <v>15</v>
      </c>
      <c r="Y5" s="5" t="s">
        <v>16</v>
      </c>
      <c r="Z5" s="5" t="s">
        <v>15</v>
      </c>
      <c r="AA5" s="5" t="s">
        <v>16</v>
      </c>
      <c r="AB5" s="5" t="s">
        <v>15</v>
      </c>
      <c r="AC5" s="5" t="s">
        <v>16</v>
      </c>
      <c r="AD5" s="5" t="s">
        <v>15</v>
      </c>
      <c r="AE5" s="5" t="s">
        <v>16</v>
      </c>
      <c r="AG5" s="63"/>
      <c r="AH5" s="43"/>
    </row>
    <row r="6" spans="1:34" ht="15">
      <c r="A6" s="52">
        <v>1</v>
      </c>
      <c r="B6" s="52">
        <v>0</v>
      </c>
      <c r="C6" s="79">
        <v>55</v>
      </c>
      <c r="D6" s="160">
        <v>30</v>
      </c>
      <c r="E6" s="13">
        <v>19</v>
      </c>
      <c r="F6" s="13">
        <v>223</v>
      </c>
      <c r="G6" s="81">
        <f>+F6/3</f>
        <v>74.33333333333333</v>
      </c>
      <c r="H6" s="82">
        <f>--E600</f>
        <v>0</v>
      </c>
      <c r="I6" s="13">
        <v>0</v>
      </c>
      <c r="J6" s="13">
        <v>0</v>
      </c>
      <c r="K6" s="13">
        <v>1</v>
      </c>
      <c r="L6" s="13">
        <v>0</v>
      </c>
      <c r="M6" s="13">
        <v>6</v>
      </c>
      <c r="N6" s="13">
        <v>0</v>
      </c>
      <c r="O6" s="13">
        <v>2</v>
      </c>
      <c r="P6" s="13">
        <v>0</v>
      </c>
      <c r="Q6" s="13">
        <v>0</v>
      </c>
      <c r="R6" s="84">
        <v>0</v>
      </c>
      <c r="S6" s="13">
        <v>31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G6" s="64"/>
      <c r="AH6" s="43"/>
    </row>
    <row r="7" spans="1:34" ht="15">
      <c r="A7" s="55">
        <v>2</v>
      </c>
      <c r="B7" s="55">
        <v>482</v>
      </c>
      <c r="C7" s="7">
        <v>43</v>
      </c>
      <c r="D7" s="9">
        <v>34</v>
      </c>
      <c r="E7" s="5">
        <v>18</v>
      </c>
      <c r="F7" s="5">
        <v>245</v>
      </c>
      <c r="G7" s="53">
        <f>+F7/3</f>
        <v>81.66666666666667</v>
      </c>
      <c r="H7" s="54">
        <v>7</v>
      </c>
      <c r="I7" s="5">
        <v>2</v>
      </c>
      <c r="J7" s="5">
        <v>2</v>
      </c>
      <c r="K7" s="5">
        <v>0</v>
      </c>
      <c r="L7" s="5">
        <v>22</v>
      </c>
      <c r="M7" s="5">
        <v>15</v>
      </c>
      <c r="N7" s="5">
        <v>1</v>
      </c>
      <c r="O7" s="5">
        <v>6</v>
      </c>
      <c r="P7" s="19">
        <v>0</v>
      </c>
      <c r="Q7" s="19">
        <v>0</v>
      </c>
      <c r="R7" s="60">
        <v>63</v>
      </c>
      <c r="S7" s="5">
        <v>46</v>
      </c>
      <c r="T7" s="5">
        <v>0</v>
      </c>
      <c r="U7" s="5">
        <v>4</v>
      </c>
      <c r="V7" s="5">
        <v>6</v>
      </c>
      <c r="W7" s="5">
        <v>6</v>
      </c>
      <c r="X7" s="5">
        <v>0</v>
      </c>
      <c r="Y7" s="5">
        <v>0</v>
      </c>
      <c r="Z7" s="5">
        <v>103</v>
      </c>
      <c r="AA7" s="5">
        <v>90</v>
      </c>
      <c r="AB7" s="5">
        <v>3</v>
      </c>
      <c r="AC7" s="5">
        <v>0</v>
      </c>
      <c r="AD7" s="5">
        <v>2</v>
      </c>
      <c r="AE7" s="5">
        <v>0</v>
      </c>
      <c r="AG7" s="64"/>
      <c r="AH7" s="43"/>
    </row>
    <row r="8" spans="1:34" ht="15">
      <c r="A8" s="55">
        <v>3</v>
      </c>
      <c r="B8" s="55">
        <v>371</v>
      </c>
      <c r="C8" s="7">
        <v>26</v>
      </c>
      <c r="D8" s="9">
        <v>29</v>
      </c>
      <c r="E8" s="5">
        <v>24</v>
      </c>
      <c r="F8" s="5">
        <v>271</v>
      </c>
      <c r="G8" s="53">
        <f aca="true" t="shared" si="0" ref="G8:G36">+F8/3</f>
        <v>90.33333333333333</v>
      </c>
      <c r="H8" s="54">
        <v>3</v>
      </c>
      <c r="I8" s="5">
        <v>7</v>
      </c>
      <c r="J8" s="5">
        <v>0</v>
      </c>
      <c r="K8" s="5">
        <v>0</v>
      </c>
      <c r="L8" s="5">
        <v>11</v>
      </c>
      <c r="M8" s="5">
        <v>13</v>
      </c>
      <c r="N8" s="5">
        <v>3</v>
      </c>
      <c r="O8" s="5">
        <v>15</v>
      </c>
      <c r="P8" s="19">
        <v>0</v>
      </c>
      <c r="Q8" s="19">
        <v>0</v>
      </c>
      <c r="R8" s="60">
        <v>57</v>
      </c>
      <c r="S8" s="5">
        <v>143</v>
      </c>
      <c r="T8" s="5">
        <v>0</v>
      </c>
      <c r="U8" s="5">
        <v>0</v>
      </c>
      <c r="V8" s="5">
        <v>1</v>
      </c>
      <c r="W8" s="5">
        <v>4</v>
      </c>
      <c r="X8" s="5">
        <v>0</v>
      </c>
      <c r="Y8" s="5">
        <v>0</v>
      </c>
      <c r="Z8" s="5">
        <v>60</v>
      </c>
      <c r="AA8" s="5">
        <v>119</v>
      </c>
      <c r="AB8" s="5">
        <v>1</v>
      </c>
      <c r="AC8" s="5">
        <v>0</v>
      </c>
      <c r="AD8" s="5">
        <v>1</v>
      </c>
      <c r="AE8" s="5">
        <v>0</v>
      </c>
      <c r="AG8" s="64"/>
      <c r="AH8" s="43"/>
    </row>
    <row r="9" spans="1:34" ht="15">
      <c r="A9" s="56">
        <v>4</v>
      </c>
      <c r="B9" s="56">
        <v>287</v>
      </c>
      <c r="C9" s="57">
        <v>62</v>
      </c>
      <c r="D9" s="58">
        <v>55</v>
      </c>
      <c r="E9" s="19">
        <v>43</v>
      </c>
      <c r="F9" s="19">
        <v>291</v>
      </c>
      <c r="G9" s="53">
        <f t="shared" si="0"/>
        <v>97</v>
      </c>
      <c r="H9" s="59">
        <v>9</v>
      </c>
      <c r="I9" s="19">
        <v>2</v>
      </c>
      <c r="J9" s="19">
        <v>0</v>
      </c>
      <c r="K9" s="19">
        <v>0</v>
      </c>
      <c r="L9" s="19">
        <v>16</v>
      </c>
      <c r="M9" s="19">
        <v>18</v>
      </c>
      <c r="N9" s="19">
        <v>8</v>
      </c>
      <c r="O9" s="19">
        <v>9</v>
      </c>
      <c r="P9" s="19">
        <v>0</v>
      </c>
      <c r="Q9" s="19">
        <v>1</v>
      </c>
      <c r="R9" s="67">
        <v>51</v>
      </c>
      <c r="S9" s="19">
        <v>191</v>
      </c>
      <c r="T9" s="19">
        <v>0</v>
      </c>
      <c r="U9" s="19">
        <v>1</v>
      </c>
      <c r="V9" s="19">
        <v>5</v>
      </c>
      <c r="W9" s="19">
        <v>6</v>
      </c>
      <c r="X9" s="19">
        <v>0</v>
      </c>
      <c r="Y9" s="19">
        <v>0</v>
      </c>
      <c r="Z9" s="19">
        <v>19</v>
      </c>
      <c r="AA9" s="19">
        <v>67</v>
      </c>
      <c r="AB9" s="19">
        <v>0</v>
      </c>
      <c r="AC9" s="19">
        <v>0</v>
      </c>
      <c r="AD9" s="19">
        <f>-AD9-AD9</f>
        <v>0</v>
      </c>
      <c r="AE9" s="19">
        <v>0</v>
      </c>
      <c r="AG9" s="65"/>
      <c r="AH9" s="43"/>
    </row>
    <row r="10" spans="1:34" ht="15">
      <c r="A10" s="56">
        <v>5</v>
      </c>
      <c r="B10" s="56">
        <v>440</v>
      </c>
      <c r="C10" s="57">
        <v>37</v>
      </c>
      <c r="D10" s="58">
        <v>41</v>
      </c>
      <c r="E10" s="19">
        <v>36</v>
      </c>
      <c r="F10" s="19">
        <v>294</v>
      </c>
      <c r="G10" s="53">
        <f t="shared" si="0"/>
        <v>98</v>
      </c>
      <c r="H10" s="59">
        <v>8</v>
      </c>
      <c r="I10" s="19">
        <v>2</v>
      </c>
      <c r="J10" s="19">
        <v>0</v>
      </c>
      <c r="K10" s="19">
        <v>1</v>
      </c>
      <c r="L10" s="19">
        <v>11</v>
      </c>
      <c r="M10" s="19">
        <v>21</v>
      </c>
      <c r="N10" s="19">
        <v>8</v>
      </c>
      <c r="O10" s="19">
        <v>9</v>
      </c>
      <c r="P10" s="19">
        <v>0</v>
      </c>
      <c r="Q10" s="19">
        <v>0</v>
      </c>
      <c r="R10" s="67">
        <v>47</v>
      </c>
      <c r="S10" s="19">
        <v>150</v>
      </c>
      <c r="T10" s="19">
        <v>0</v>
      </c>
      <c r="U10" s="19">
        <v>1</v>
      </c>
      <c r="V10" s="19">
        <v>1</v>
      </c>
      <c r="W10" s="19">
        <v>3</v>
      </c>
      <c r="X10" s="19">
        <v>0</v>
      </c>
      <c r="Y10" s="19">
        <v>0</v>
      </c>
      <c r="Z10" s="19">
        <v>14</v>
      </c>
      <c r="AA10" s="19">
        <v>114</v>
      </c>
      <c r="AB10" s="19">
        <v>0</v>
      </c>
      <c r="AC10" s="19">
        <v>0</v>
      </c>
      <c r="AD10" s="19">
        <v>1</v>
      </c>
      <c r="AE10" s="19">
        <v>0</v>
      </c>
      <c r="AG10" s="65"/>
      <c r="AH10" s="43"/>
    </row>
    <row r="11" spans="1:34" ht="15">
      <c r="A11" s="56">
        <v>6</v>
      </c>
      <c r="B11" s="56">
        <v>322</v>
      </c>
      <c r="C11" s="57">
        <v>33</v>
      </c>
      <c r="D11" s="58">
        <v>23</v>
      </c>
      <c r="E11" s="19">
        <v>29</v>
      </c>
      <c r="F11" s="5">
        <v>262</v>
      </c>
      <c r="G11" s="53">
        <f t="shared" si="0"/>
        <v>87.33333333333333</v>
      </c>
      <c r="H11" s="59">
        <v>2</v>
      </c>
      <c r="I11" s="19">
        <v>6</v>
      </c>
      <c r="J11" s="19">
        <v>0</v>
      </c>
      <c r="K11" s="19">
        <v>0</v>
      </c>
      <c r="L11" s="5">
        <v>23</v>
      </c>
      <c r="M11" s="5">
        <v>6</v>
      </c>
      <c r="N11" s="5">
        <v>7</v>
      </c>
      <c r="O11" s="5">
        <v>9</v>
      </c>
      <c r="P11" s="19">
        <v>0</v>
      </c>
      <c r="Q11" s="19">
        <v>0</v>
      </c>
      <c r="R11" s="60">
        <v>36</v>
      </c>
      <c r="S11" s="5">
        <v>101</v>
      </c>
      <c r="T11" s="5">
        <v>0</v>
      </c>
      <c r="U11" s="5">
        <v>1</v>
      </c>
      <c r="V11" s="5">
        <v>3</v>
      </c>
      <c r="W11" s="5">
        <v>1</v>
      </c>
      <c r="X11" s="5">
        <v>0</v>
      </c>
      <c r="Y11" s="5">
        <v>0</v>
      </c>
      <c r="Z11" s="5">
        <v>16</v>
      </c>
      <c r="AA11" s="5">
        <v>99</v>
      </c>
      <c r="AB11" s="5">
        <v>0</v>
      </c>
      <c r="AC11" s="5">
        <v>0</v>
      </c>
      <c r="AD11" s="5">
        <f>-AC11</f>
        <v>0</v>
      </c>
      <c r="AE11" s="5">
        <v>0</v>
      </c>
      <c r="AG11" s="64"/>
      <c r="AH11" s="43"/>
    </row>
    <row r="12" spans="1:34" ht="15">
      <c r="A12" s="55">
        <v>7</v>
      </c>
      <c r="B12" s="55">
        <v>462</v>
      </c>
      <c r="C12" s="7">
        <v>75</v>
      </c>
      <c r="D12" s="9">
        <v>35</v>
      </c>
      <c r="E12" s="5">
        <v>42</v>
      </c>
      <c r="F12" s="5">
        <v>250</v>
      </c>
      <c r="G12" s="53">
        <f t="shared" si="0"/>
        <v>83.33333333333333</v>
      </c>
      <c r="H12" s="54">
        <v>0</v>
      </c>
      <c r="I12" s="5">
        <v>0</v>
      </c>
      <c r="J12" s="5">
        <v>2</v>
      </c>
      <c r="K12" s="5">
        <v>0</v>
      </c>
      <c r="L12" s="5">
        <v>16</v>
      </c>
      <c r="M12" s="5">
        <v>14</v>
      </c>
      <c r="N12" s="5">
        <v>10</v>
      </c>
      <c r="O12" s="5">
        <v>11</v>
      </c>
      <c r="P12" s="19">
        <v>0</v>
      </c>
      <c r="Q12" s="19">
        <v>0</v>
      </c>
      <c r="R12" s="60">
        <v>48</v>
      </c>
      <c r="S12" s="5">
        <v>148</v>
      </c>
      <c r="T12" s="5">
        <v>0</v>
      </c>
      <c r="U12" s="5">
        <v>1</v>
      </c>
      <c r="V12" s="5">
        <v>2</v>
      </c>
      <c r="W12" s="5">
        <v>3</v>
      </c>
      <c r="X12" s="5">
        <v>0</v>
      </c>
      <c r="Y12" s="5">
        <v>0</v>
      </c>
      <c r="Z12" s="5">
        <v>46</v>
      </c>
      <c r="AA12" s="5">
        <v>154</v>
      </c>
      <c r="AB12" s="5">
        <v>0</v>
      </c>
      <c r="AC12" s="5">
        <v>0</v>
      </c>
      <c r="AD12" s="5">
        <v>5</v>
      </c>
      <c r="AE12" s="5">
        <v>0</v>
      </c>
      <c r="AG12" s="64"/>
      <c r="AH12" s="43"/>
    </row>
    <row r="13" spans="1:34" ht="15">
      <c r="A13" s="52">
        <v>8</v>
      </c>
      <c r="B13" s="52">
        <v>0</v>
      </c>
      <c r="C13" s="79">
        <v>71</v>
      </c>
      <c r="D13" s="160">
        <v>35</v>
      </c>
      <c r="E13" s="13">
        <v>27</v>
      </c>
      <c r="F13" s="13">
        <v>257</v>
      </c>
      <c r="G13" s="81">
        <f t="shared" si="0"/>
        <v>85.66666666666667</v>
      </c>
      <c r="H13" s="82">
        <v>0</v>
      </c>
      <c r="I13" s="13">
        <v>0</v>
      </c>
      <c r="J13" s="13">
        <v>1</v>
      </c>
      <c r="K13" s="13">
        <v>0</v>
      </c>
      <c r="L13" s="13">
        <v>5</v>
      </c>
      <c r="M13" s="13">
        <v>5</v>
      </c>
      <c r="N13" s="13">
        <v>0</v>
      </c>
      <c r="O13" s="13">
        <v>0</v>
      </c>
      <c r="P13" s="13">
        <v>0</v>
      </c>
      <c r="Q13" s="13">
        <v>0</v>
      </c>
      <c r="R13" s="84">
        <v>0</v>
      </c>
      <c r="S13" s="13">
        <v>42</v>
      </c>
      <c r="T13" s="13">
        <v>0</v>
      </c>
      <c r="U13" s="13">
        <v>0</v>
      </c>
      <c r="V13" s="13">
        <v>0</v>
      </c>
      <c r="W13" s="13">
        <v>1</v>
      </c>
      <c r="X13" s="13">
        <v>0</v>
      </c>
      <c r="Y13" s="13">
        <v>0</v>
      </c>
      <c r="Z13" s="13">
        <v>0</v>
      </c>
      <c r="AA13" s="13">
        <v>76</v>
      </c>
      <c r="AB13" s="13">
        <v>0</v>
      </c>
      <c r="AC13" s="13">
        <v>0</v>
      </c>
      <c r="AD13" s="13">
        <v>0</v>
      </c>
      <c r="AE13" s="13">
        <v>0</v>
      </c>
      <c r="AG13" s="64"/>
      <c r="AH13" s="43"/>
    </row>
    <row r="14" spans="1:34" ht="15">
      <c r="A14" s="55">
        <v>9</v>
      </c>
      <c r="B14" s="55">
        <v>492</v>
      </c>
      <c r="C14" s="7">
        <v>54</v>
      </c>
      <c r="D14" s="9">
        <v>44</v>
      </c>
      <c r="E14" s="5">
        <v>46</v>
      </c>
      <c r="F14" s="5">
        <v>250</v>
      </c>
      <c r="G14" s="53">
        <f t="shared" si="0"/>
        <v>83.33333333333333</v>
      </c>
      <c r="H14" s="54">
        <v>3</v>
      </c>
      <c r="I14" s="5">
        <v>6</v>
      </c>
      <c r="J14" s="5">
        <v>0</v>
      </c>
      <c r="K14" s="5">
        <v>0</v>
      </c>
      <c r="L14" s="5">
        <v>18</v>
      </c>
      <c r="M14" s="5">
        <v>11</v>
      </c>
      <c r="N14" s="5">
        <v>12</v>
      </c>
      <c r="O14" s="5">
        <v>16</v>
      </c>
      <c r="P14" s="19">
        <v>0</v>
      </c>
      <c r="Q14" s="19">
        <v>0</v>
      </c>
      <c r="R14" s="60">
        <v>94</v>
      </c>
      <c r="S14" s="5">
        <v>215</v>
      </c>
      <c r="T14" s="5">
        <v>1</v>
      </c>
      <c r="U14" s="5">
        <v>2</v>
      </c>
      <c r="V14" s="5">
        <v>3</v>
      </c>
      <c r="W14" s="5">
        <v>5</v>
      </c>
      <c r="X14" s="5">
        <v>0</v>
      </c>
      <c r="Y14" s="5">
        <v>0</v>
      </c>
      <c r="Z14" s="5">
        <v>58</v>
      </c>
      <c r="AA14" s="5">
        <v>176</v>
      </c>
      <c r="AB14" s="5">
        <v>0</v>
      </c>
      <c r="AC14" s="5">
        <v>0</v>
      </c>
      <c r="AD14" s="5">
        <v>0</v>
      </c>
      <c r="AE14" s="5">
        <v>0</v>
      </c>
      <c r="AG14" s="64"/>
      <c r="AH14" s="43"/>
    </row>
    <row r="15" spans="1:34" ht="15">
      <c r="A15" s="55">
        <v>10</v>
      </c>
      <c r="B15" s="55">
        <v>415</v>
      </c>
      <c r="C15" s="7">
        <v>51</v>
      </c>
      <c r="D15" s="9">
        <v>12</v>
      </c>
      <c r="E15" s="5">
        <v>56</v>
      </c>
      <c r="F15" s="5">
        <v>225</v>
      </c>
      <c r="G15" s="53">
        <f t="shared" si="0"/>
        <v>75</v>
      </c>
      <c r="H15" s="54">
        <v>6</v>
      </c>
      <c r="I15" s="5">
        <v>3</v>
      </c>
      <c r="J15" s="5">
        <v>1</v>
      </c>
      <c r="K15" s="5">
        <v>0</v>
      </c>
      <c r="L15" s="5">
        <v>16</v>
      </c>
      <c r="M15" s="5">
        <v>8</v>
      </c>
      <c r="N15" s="5">
        <v>11</v>
      </c>
      <c r="O15" s="5">
        <v>11</v>
      </c>
      <c r="P15" s="19">
        <v>0</v>
      </c>
      <c r="Q15" s="19">
        <v>0</v>
      </c>
      <c r="R15" s="60">
        <v>50</v>
      </c>
      <c r="S15" s="5">
        <v>142</v>
      </c>
      <c r="T15" s="5">
        <v>2</v>
      </c>
      <c r="U15" s="5">
        <v>4</v>
      </c>
      <c r="V15" s="5">
        <v>2</v>
      </c>
      <c r="W15" s="5">
        <v>2</v>
      </c>
      <c r="X15" s="5">
        <v>0</v>
      </c>
      <c r="Y15" s="5">
        <v>0</v>
      </c>
      <c r="Z15" s="5">
        <v>66</v>
      </c>
      <c r="AA15" s="5">
        <v>106</v>
      </c>
      <c r="AB15" s="5">
        <v>0</v>
      </c>
      <c r="AC15" s="5">
        <v>0</v>
      </c>
      <c r="AD15" s="5">
        <v>2</v>
      </c>
      <c r="AE15" s="5">
        <v>0</v>
      </c>
      <c r="AG15" s="64"/>
      <c r="AH15" s="43"/>
    </row>
    <row r="16" spans="1:34" ht="15">
      <c r="A16" s="56">
        <v>11</v>
      </c>
      <c r="B16" s="56">
        <v>460</v>
      </c>
      <c r="C16" s="57">
        <v>52</v>
      </c>
      <c r="D16" s="58">
        <v>40</v>
      </c>
      <c r="E16" s="19">
        <v>50</v>
      </c>
      <c r="F16" s="19">
        <v>207</v>
      </c>
      <c r="G16" s="53">
        <f t="shared" si="0"/>
        <v>69</v>
      </c>
      <c r="H16" s="59">
        <v>0</v>
      </c>
      <c r="I16" s="19">
        <v>8</v>
      </c>
      <c r="J16" s="19">
        <v>2</v>
      </c>
      <c r="K16" s="19">
        <v>3</v>
      </c>
      <c r="L16" s="19">
        <v>16</v>
      </c>
      <c r="M16" s="19">
        <v>10</v>
      </c>
      <c r="N16" s="19">
        <v>12</v>
      </c>
      <c r="O16" s="19">
        <v>8</v>
      </c>
      <c r="P16" s="19">
        <v>0</v>
      </c>
      <c r="Q16" s="19">
        <v>0</v>
      </c>
      <c r="R16" s="67">
        <v>89</v>
      </c>
      <c r="S16" s="19">
        <v>112</v>
      </c>
      <c r="T16" s="19">
        <v>0</v>
      </c>
      <c r="U16" s="19">
        <v>4</v>
      </c>
      <c r="V16" s="19">
        <v>2</v>
      </c>
      <c r="W16" s="19">
        <v>3</v>
      </c>
      <c r="X16" s="19">
        <v>0</v>
      </c>
      <c r="Y16" s="19">
        <v>3</v>
      </c>
      <c r="Z16" s="19">
        <v>51</v>
      </c>
      <c r="AA16" s="19">
        <v>101</v>
      </c>
      <c r="AB16" s="19">
        <v>0</v>
      </c>
      <c r="AC16" s="19">
        <v>0</v>
      </c>
      <c r="AD16" s="19">
        <v>1</v>
      </c>
      <c r="AE16" s="19">
        <v>0</v>
      </c>
      <c r="AG16" s="65"/>
      <c r="AH16" s="43"/>
    </row>
    <row r="17" spans="1:34" ht="15">
      <c r="A17" s="56">
        <v>12</v>
      </c>
      <c r="B17" s="56">
        <v>437</v>
      </c>
      <c r="C17" s="57">
        <v>45</v>
      </c>
      <c r="D17" s="58">
        <v>58</v>
      </c>
      <c r="E17" s="19">
        <v>32</v>
      </c>
      <c r="F17" s="19">
        <v>199</v>
      </c>
      <c r="G17" s="53">
        <f t="shared" si="0"/>
        <v>66.33333333333333</v>
      </c>
      <c r="H17" s="59">
        <v>4</v>
      </c>
      <c r="I17" s="19">
        <v>4</v>
      </c>
      <c r="J17" s="19">
        <v>0</v>
      </c>
      <c r="K17" s="19">
        <v>1</v>
      </c>
      <c r="L17" s="19">
        <v>33</v>
      </c>
      <c r="M17" s="19">
        <v>18</v>
      </c>
      <c r="N17" s="19">
        <v>5</v>
      </c>
      <c r="O17" s="19">
        <v>7</v>
      </c>
      <c r="P17" s="19">
        <v>0</v>
      </c>
      <c r="Q17" s="19">
        <v>0</v>
      </c>
      <c r="R17" s="67">
        <v>52</v>
      </c>
      <c r="S17" s="19">
        <v>122</v>
      </c>
      <c r="T17" s="19">
        <v>2</v>
      </c>
      <c r="U17" s="19">
        <v>0</v>
      </c>
      <c r="V17" s="19">
        <v>1</v>
      </c>
      <c r="W17" s="19">
        <v>5</v>
      </c>
      <c r="X17" s="19">
        <v>0</v>
      </c>
      <c r="Y17" s="19">
        <v>0</v>
      </c>
      <c r="Z17" s="19">
        <v>130</v>
      </c>
      <c r="AA17" s="19">
        <v>75</v>
      </c>
      <c r="AB17" s="19">
        <v>0</v>
      </c>
      <c r="AC17" s="19">
        <v>0</v>
      </c>
      <c r="AD17" s="19">
        <v>2</v>
      </c>
      <c r="AE17" s="19">
        <v>0</v>
      </c>
      <c r="AG17" s="65"/>
      <c r="AH17" s="43"/>
    </row>
    <row r="18" spans="1:34" ht="15">
      <c r="A18" s="56">
        <v>13</v>
      </c>
      <c r="B18" s="56">
        <v>337</v>
      </c>
      <c r="C18" s="57">
        <v>64</v>
      </c>
      <c r="D18" s="58">
        <v>47</v>
      </c>
      <c r="E18" s="19">
        <v>32</v>
      </c>
      <c r="F18" s="5">
        <v>226</v>
      </c>
      <c r="G18" s="53">
        <f t="shared" si="0"/>
        <v>75.33333333333333</v>
      </c>
      <c r="H18" s="59">
        <v>6</v>
      </c>
      <c r="I18" s="19">
        <v>0</v>
      </c>
      <c r="J18" s="19">
        <v>1</v>
      </c>
      <c r="K18" s="19">
        <v>0</v>
      </c>
      <c r="L18" s="5">
        <v>30</v>
      </c>
      <c r="M18" s="5">
        <v>10</v>
      </c>
      <c r="N18" s="5">
        <v>10</v>
      </c>
      <c r="O18" s="5">
        <v>2</v>
      </c>
      <c r="P18" s="19">
        <v>0</v>
      </c>
      <c r="Q18" s="19">
        <v>0</v>
      </c>
      <c r="R18" s="60">
        <v>60</v>
      </c>
      <c r="S18" s="5">
        <v>157</v>
      </c>
      <c r="T18" s="5">
        <v>0</v>
      </c>
      <c r="U18" s="5">
        <v>5</v>
      </c>
      <c r="V18" s="5">
        <v>0</v>
      </c>
      <c r="W18" s="5">
        <v>4</v>
      </c>
      <c r="X18" s="5">
        <v>0</v>
      </c>
      <c r="Y18" s="5">
        <v>0</v>
      </c>
      <c r="Z18" s="5">
        <v>152</v>
      </c>
      <c r="AA18" s="5">
        <v>188</v>
      </c>
      <c r="AB18" s="5">
        <v>0</v>
      </c>
      <c r="AC18" s="5">
        <v>0</v>
      </c>
      <c r="AD18" s="5">
        <v>0</v>
      </c>
      <c r="AE18" s="5">
        <v>1</v>
      </c>
      <c r="AG18" s="64"/>
      <c r="AH18" s="43"/>
    </row>
    <row r="19" spans="1:34" ht="15">
      <c r="A19" s="55">
        <v>14</v>
      </c>
      <c r="B19" s="55">
        <v>566</v>
      </c>
      <c r="C19" s="7">
        <v>58</v>
      </c>
      <c r="D19" s="9">
        <v>58</v>
      </c>
      <c r="E19" s="5">
        <v>39</v>
      </c>
      <c r="F19" s="5">
        <v>242</v>
      </c>
      <c r="G19" s="53">
        <f t="shared" si="0"/>
        <v>80.66666666666667</v>
      </c>
      <c r="H19" s="54">
        <v>0</v>
      </c>
      <c r="I19" s="5">
        <v>0</v>
      </c>
      <c r="J19" s="5">
        <v>0</v>
      </c>
      <c r="K19" s="5">
        <v>1</v>
      </c>
      <c r="L19" s="5">
        <v>18</v>
      </c>
      <c r="M19" s="5">
        <v>12</v>
      </c>
      <c r="N19" s="5">
        <v>15</v>
      </c>
      <c r="O19" s="5">
        <v>5</v>
      </c>
      <c r="P19" s="19">
        <v>0</v>
      </c>
      <c r="Q19" s="19">
        <v>0</v>
      </c>
      <c r="R19" s="60">
        <v>51</v>
      </c>
      <c r="S19" s="5">
        <v>129</v>
      </c>
      <c r="T19" s="5">
        <v>1</v>
      </c>
      <c r="U19" s="5">
        <v>10</v>
      </c>
      <c r="V19" s="5">
        <v>0</v>
      </c>
      <c r="W19" s="5">
        <v>3</v>
      </c>
      <c r="X19" s="5">
        <v>0</v>
      </c>
      <c r="Y19" s="5">
        <v>3</v>
      </c>
      <c r="Z19" s="5">
        <v>97</v>
      </c>
      <c r="AA19" s="5">
        <v>191</v>
      </c>
      <c r="AB19" s="5">
        <v>0</v>
      </c>
      <c r="AC19" s="5">
        <v>0</v>
      </c>
      <c r="AD19" s="5">
        <v>1</v>
      </c>
      <c r="AE19" s="5">
        <v>0</v>
      </c>
      <c r="AG19" s="64"/>
      <c r="AH19" s="43"/>
    </row>
    <row r="20" spans="1:34" ht="15">
      <c r="A20" s="52">
        <v>15</v>
      </c>
      <c r="B20" s="52">
        <v>0</v>
      </c>
      <c r="C20" s="79">
        <v>117</v>
      </c>
      <c r="D20" s="160">
        <v>14</v>
      </c>
      <c r="E20" s="13">
        <v>10</v>
      </c>
      <c r="F20" s="13">
        <v>244</v>
      </c>
      <c r="G20" s="81">
        <f t="shared" si="0"/>
        <v>81.33333333333333</v>
      </c>
      <c r="H20" s="82">
        <v>0</v>
      </c>
      <c r="I20" s="13">
        <v>0</v>
      </c>
      <c r="J20" s="13">
        <v>2</v>
      </c>
      <c r="K20" s="13">
        <v>0</v>
      </c>
      <c r="L20" s="13">
        <v>6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84">
        <f>-R20--'[1]AUG-2010'!A20</f>
        <v>1E-323</v>
      </c>
      <c r="S20" s="13">
        <v>77</v>
      </c>
      <c r="T20" s="13">
        <v>0</v>
      </c>
      <c r="U20" s="13">
        <v>1</v>
      </c>
      <c r="V20" s="13">
        <v>0</v>
      </c>
      <c r="W20" s="13">
        <v>1</v>
      </c>
      <c r="X20" s="13">
        <v>0</v>
      </c>
      <c r="Y20" s="13">
        <v>0</v>
      </c>
      <c r="Z20" s="13">
        <v>0</v>
      </c>
      <c r="AA20" s="13">
        <v>56</v>
      </c>
      <c r="AB20" s="13">
        <v>0</v>
      </c>
      <c r="AC20" s="13">
        <v>0</v>
      </c>
      <c r="AD20" s="13">
        <v>0</v>
      </c>
      <c r="AE20" s="13">
        <v>0</v>
      </c>
      <c r="AG20" s="64"/>
      <c r="AH20" s="43"/>
    </row>
    <row r="21" spans="1:34" ht="15">
      <c r="A21" s="55">
        <v>16</v>
      </c>
      <c r="B21" s="55">
        <v>0</v>
      </c>
      <c r="C21" s="7">
        <v>239</v>
      </c>
      <c r="D21" s="9">
        <v>20</v>
      </c>
      <c r="E21" s="5">
        <v>16</v>
      </c>
      <c r="F21" s="5">
        <v>249</v>
      </c>
      <c r="G21" s="53">
        <f t="shared" si="0"/>
        <v>83</v>
      </c>
      <c r="H21" s="54">
        <v>0</v>
      </c>
      <c r="I21" s="5">
        <v>0</v>
      </c>
      <c r="J21" s="5">
        <v>2</v>
      </c>
      <c r="K21" s="5">
        <v>0</v>
      </c>
      <c r="L21" s="5">
        <v>0</v>
      </c>
      <c r="M21" s="5">
        <v>5</v>
      </c>
      <c r="N21" s="5">
        <v>0</v>
      </c>
      <c r="O21" s="5">
        <v>0</v>
      </c>
      <c r="P21" s="19">
        <v>0</v>
      </c>
      <c r="Q21" s="19">
        <v>0</v>
      </c>
      <c r="R21" s="68">
        <v>0</v>
      </c>
      <c r="S21" s="5">
        <v>36</v>
      </c>
      <c r="T21" s="5">
        <v>0</v>
      </c>
      <c r="U21" s="5">
        <v>1</v>
      </c>
      <c r="V21" s="5">
        <v>0</v>
      </c>
      <c r="W21" s="5">
        <v>2</v>
      </c>
      <c r="X21" s="5">
        <v>0</v>
      </c>
      <c r="Y21" s="5">
        <v>0</v>
      </c>
      <c r="Z21" s="5">
        <v>0</v>
      </c>
      <c r="AA21" s="5">
        <v>47</v>
      </c>
      <c r="AB21" s="5">
        <v>0</v>
      </c>
      <c r="AC21" s="5">
        <v>0</v>
      </c>
      <c r="AD21" s="5">
        <v>0</v>
      </c>
      <c r="AE21" s="5">
        <v>0</v>
      </c>
      <c r="AG21" s="65"/>
      <c r="AH21" s="43"/>
    </row>
    <row r="22" spans="1:34" ht="15">
      <c r="A22" s="55">
        <v>17</v>
      </c>
      <c r="B22" s="55">
        <v>605</v>
      </c>
      <c r="C22" s="7">
        <v>77</v>
      </c>
      <c r="D22" s="9">
        <v>51</v>
      </c>
      <c r="E22" s="5">
        <v>32</v>
      </c>
      <c r="F22" s="5">
        <v>275</v>
      </c>
      <c r="G22" s="53">
        <f t="shared" si="0"/>
        <v>91.66666666666667</v>
      </c>
      <c r="H22" s="54">
        <v>2</v>
      </c>
      <c r="I22" s="5">
        <v>6</v>
      </c>
      <c r="J22" s="5">
        <v>3</v>
      </c>
      <c r="K22" s="5">
        <v>0</v>
      </c>
      <c r="L22" s="5">
        <v>35</v>
      </c>
      <c r="M22" s="5">
        <v>17</v>
      </c>
      <c r="N22" s="5">
        <v>31</v>
      </c>
      <c r="O22" s="5">
        <v>13</v>
      </c>
      <c r="P22" s="19">
        <v>0</v>
      </c>
      <c r="Q22" s="19">
        <v>0</v>
      </c>
      <c r="R22" s="60">
        <v>88</v>
      </c>
      <c r="S22" s="5">
        <v>264</v>
      </c>
      <c r="T22" s="5">
        <v>1</v>
      </c>
      <c r="U22" s="5">
        <v>12</v>
      </c>
      <c r="V22" s="5">
        <v>1</v>
      </c>
      <c r="W22" s="5">
        <v>9</v>
      </c>
      <c r="X22" s="5">
        <v>0</v>
      </c>
      <c r="Y22" s="5">
        <v>0</v>
      </c>
      <c r="Z22" s="5">
        <v>192</v>
      </c>
      <c r="AA22" s="5">
        <v>245</v>
      </c>
      <c r="AB22" s="5">
        <v>0</v>
      </c>
      <c r="AC22" s="5">
        <v>0</v>
      </c>
      <c r="AD22" s="5">
        <v>1</v>
      </c>
      <c r="AE22" s="5">
        <v>0</v>
      </c>
      <c r="AG22" s="64"/>
      <c r="AH22" s="43"/>
    </row>
    <row r="23" spans="1:34" ht="15">
      <c r="A23" s="56">
        <v>18</v>
      </c>
      <c r="B23" s="56">
        <v>681</v>
      </c>
      <c r="C23" s="57">
        <v>67</v>
      </c>
      <c r="D23" s="58">
        <v>42</v>
      </c>
      <c r="E23" s="19">
        <v>46</v>
      </c>
      <c r="F23" s="19">
        <v>286</v>
      </c>
      <c r="G23" s="53">
        <f t="shared" si="0"/>
        <v>95.33333333333333</v>
      </c>
      <c r="H23" s="59">
        <v>8</v>
      </c>
      <c r="I23" s="19">
        <v>1</v>
      </c>
      <c r="J23" s="19">
        <v>1</v>
      </c>
      <c r="K23" s="19">
        <v>1</v>
      </c>
      <c r="L23" s="19">
        <v>39</v>
      </c>
      <c r="M23" s="19">
        <v>18</v>
      </c>
      <c r="N23" s="19">
        <v>27</v>
      </c>
      <c r="O23" s="19">
        <v>8</v>
      </c>
      <c r="P23" s="19">
        <v>0</v>
      </c>
      <c r="Q23" s="19">
        <v>1</v>
      </c>
      <c r="R23" s="67">
        <v>110</v>
      </c>
      <c r="S23" s="19">
        <v>113</v>
      </c>
      <c r="T23" s="19">
        <v>0</v>
      </c>
      <c r="U23" s="19">
        <v>1</v>
      </c>
      <c r="V23" s="19">
        <v>3</v>
      </c>
      <c r="W23" s="19">
        <v>0</v>
      </c>
      <c r="X23" s="19">
        <v>0</v>
      </c>
      <c r="Y23" s="19">
        <v>3</v>
      </c>
      <c r="Z23" s="19">
        <v>86</v>
      </c>
      <c r="AA23" s="19">
        <v>132</v>
      </c>
      <c r="AB23" s="19">
        <v>0</v>
      </c>
      <c r="AC23" s="19">
        <v>0</v>
      </c>
      <c r="AD23" s="19">
        <v>2</v>
      </c>
      <c r="AE23" s="19">
        <v>0</v>
      </c>
      <c r="AG23" s="65"/>
      <c r="AH23" s="43"/>
    </row>
    <row r="24" spans="1:34" ht="15">
      <c r="A24" s="56">
        <v>19</v>
      </c>
      <c r="B24" s="56">
        <v>532</v>
      </c>
      <c r="C24" s="57">
        <v>73</v>
      </c>
      <c r="D24" s="58">
        <v>32</v>
      </c>
      <c r="E24" s="19">
        <v>108</v>
      </c>
      <c r="F24" s="19">
        <v>202</v>
      </c>
      <c r="G24" s="53">
        <f t="shared" si="0"/>
        <v>67.33333333333333</v>
      </c>
      <c r="H24" s="59">
        <v>6</v>
      </c>
      <c r="I24" s="19">
        <v>2</v>
      </c>
      <c r="J24" s="19">
        <v>3</v>
      </c>
      <c r="K24" s="19">
        <v>1</v>
      </c>
      <c r="L24" s="19">
        <v>35</v>
      </c>
      <c r="M24" s="19">
        <v>14</v>
      </c>
      <c r="N24" s="19">
        <v>18</v>
      </c>
      <c r="O24" s="19">
        <v>10</v>
      </c>
      <c r="P24" s="19">
        <v>0</v>
      </c>
      <c r="Q24" s="19">
        <v>0</v>
      </c>
      <c r="R24" s="67">
        <v>54</v>
      </c>
      <c r="S24" s="19">
        <v>134</v>
      </c>
      <c r="T24" s="19">
        <v>1</v>
      </c>
      <c r="U24" s="19">
        <v>4</v>
      </c>
      <c r="V24" s="19">
        <v>3</v>
      </c>
      <c r="W24" s="19">
        <v>4</v>
      </c>
      <c r="X24" s="19">
        <v>1</v>
      </c>
      <c r="Y24" s="19">
        <v>1</v>
      </c>
      <c r="Z24" s="19">
        <v>61</v>
      </c>
      <c r="AA24" s="19">
        <v>125</v>
      </c>
      <c r="AB24" s="19">
        <v>0</v>
      </c>
      <c r="AC24" s="19">
        <v>1</v>
      </c>
      <c r="AD24" s="19">
        <v>0</v>
      </c>
      <c r="AE24" s="19">
        <v>2</v>
      </c>
      <c r="AG24" s="65"/>
      <c r="AH24" s="43"/>
    </row>
    <row r="25" spans="1:34" ht="15">
      <c r="A25" s="56">
        <v>20</v>
      </c>
      <c r="B25" s="56">
        <v>386</v>
      </c>
      <c r="C25" s="57">
        <v>64</v>
      </c>
      <c r="D25" s="58">
        <v>18</v>
      </c>
      <c r="E25" s="19">
        <v>42</v>
      </c>
      <c r="F25" s="5">
        <v>178</v>
      </c>
      <c r="G25" s="53">
        <f t="shared" si="0"/>
        <v>59.333333333333336</v>
      </c>
      <c r="H25" s="59">
        <v>8</v>
      </c>
      <c r="I25" s="19">
        <v>1</v>
      </c>
      <c r="J25" s="19">
        <v>0</v>
      </c>
      <c r="K25" s="19">
        <v>0</v>
      </c>
      <c r="L25" s="5">
        <v>24</v>
      </c>
      <c r="M25" s="5">
        <v>3</v>
      </c>
      <c r="N25" s="5">
        <v>10</v>
      </c>
      <c r="O25" s="5">
        <v>6</v>
      </c>
      <c r="P25" s="19">
        <v>0</v>
      </c>
      <c r="Q25" s="19">
        <v>0</v>
      </c>
      <c r="R25" s="60">
        <v>88</v>
      </c>
      <c r="S25" s="5">
        <v>105</v>
      </c>
      <c r="T25" s="5">
        <v>5</v>
      </c>
      <c r="U25" s="5">
        <v>4</v>
      </c>
      <c r="V25" s="5">
        <v>0</v>
      </c>
      <c r="W25" s="5">
        <v>7</v>
      </c>
      <c r="X25" s="5">
        <v>0</v>
      </c>
      <c r="Y25" s="5">
        <v>0</v>
      </c>
      <c r="Z25" s="5">
        <v>66</v>
      </c>
      <c r="AA25" s="5">
        <v>65</v>
      </c>
      <c r="AB25" s="5">
        <v>0</v>
      </c>
      <c r="AC25" s="5">
        <v>3</v>
      </c>
      <c r="AD25" s="5">
        <v>0</v>
      </c>
      <c r="AE25" s="5">
        <v>0</v>
      </c>
      <c r="AG25" s="64"/>
      <c r="AH25" s="43"/>
    </row>
    <row r="26" spans="1:34" ht="15">
      <c r="A26" s="55">
        <v>21</v>
      </c>
      <c r="B26" s="55">
        <v>274</v>
      </c>
      <c r="C26" s="7">
        <v>62</v>
      </c>
      <c r="D26" s="9">
        <v>19</v>
      </c>
      <c r="E26" s="5">
        <v>21</v>
      </c>
      <c r="F26" s="5">
        <v>143</v>
      </c>
      <c r="G26" s="53">
        <f t="shared" si="0"/>
        <v>47.666666666666664</v>
      </c>
      <c r="H26" s="54">
        <v>5</v>
      </c>
      <c r="I26" s="5">
        <v>0</v>
      </c>
      <c r="J26" s="5">
        <v>0</v>
      </c>
      <c r="K26" s="5">
        <v>0</v>
      </c>
      <c r="L26" s="5">
        <v>11</v>
      </c>
      <c r="M26" s="5">
        <v>11</v>
      </c>
      <c r="N26" s="5">
        <v>9</v>
      </c>
      <c r="O26" s="5">
        <v>1</v>
      </c>
      <c r="P26" s="19">
        <v>0</v>
      </c>
      <c r="Q26" s="19">
        <v>0</v>
      </c>
      <c r="R26" s="60">
        <v>64</v>
      </c>
      <c r="S26" s="5">
        <v>106</v>
      </c>
      <c r="T26" s="5">
        <v>1</v>
      </c>
      <c r="U26" s="5">
        <v>3</v>
      </c>
      <c r="V26" s="5">
        <v>1</v>
      </c>
      <c r="W26" s="5">
        <v>1</v>
      </c>
      <c r="X26" s="5">
        <v>0</v>
      </c>
      <c r="Y26" s="5">
        <v>1</v>
      </c>
      <c r="Z26" s="5">
        <v>48</v>
      </c>
      <c r="AA26" s="5">
        <v>56</v>
      </c>
      <c r="AB26" s="5">
        <v>0</v>
      </c>
      <c r="AC26" s="5">
        <v>2</v>
      </c>
      <c r="AD26" s="5">
        <v>0</v>
      </c>
      <c r="AE26" s="5">
        <v>0</v>
      </c>
      <c r="AG26" s="64"/>
      <c r="AH26" s="43"/>
    </row>
    <row r="27" spans="1:34" ht="15">
      <c r="A27" s="52">
        <v>22</v>
      </c>
      <c r="B27" s="52">
        <v>0</v>
      </c>
      <c r="C27" s="79">
        <v>121</v>
      </c>
      <c r="D27" s="160">
        <v>14</v>
      </c>
      <c r="E27" s="13">
        <v>28</v>
      </c>
      <c r="F27" s="13">
        <v>143</v>
      </c>
      <c r="G27" s="81">
        <v>48</v>
      </c>
      <c r="H27" s="82">
        <v>0</v>
      </c>
      <c r="I27" s="13">
        <v>0</v>
      </c>
      <c r="J27" s="13">
        <v>1</v>
      </c>
      <c r="K27" s="13">
        <v>0</v>
      </c>
      <c r="L27" s="13">
        <v>1</v>
      </c>
      <c r="M27" s="13">
        <v>6</v>
      </c>
      <c r="N27" s="13">
        <v>0</v>
      </c>
      <c r="O27" s="13">
        <v>0</v>
      </c>
      <c r="P27" s="13">
        <v>0</v>
      </c>
      <c r="Q27" s="13">
        <v>0</v>
      </c>
      <c r="R27" s="84" t="e">
        <f>-'[1]AUG-2010'!C270</f>
        <v>#REF!</v>
      </c>
      <c r="S27" s="13">
        <v>54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19</v>
      </c>
      <c r="AB27" s="13">
        <v>0</v>
      </c>
      <c r="AC27" s="13">
        <v>0</v>
      </c>
      <c r="AD27" s="13">
        <v>0</v>
      </c>
      <c r="AE27" s="13">
        <v>0</v>
      </c>
      <c r="AG27" s="64"/>
      <c r="AH27" s="43"/>
    </row>
    <row r="28" spans="1:34" ht="15">
      <c r="A28" s="55">
        <v>23</v>
      </c>
      <c r="B28" s="55">
        <v>559</v>
      </c>
      <c r="C28" s="7">
        <v>80</v>
      </c>
      <c r="D28" s="9">
        <v>84</v>
      </c>
      <c r="E28" s="5">
        <v>24</v>
      </c>
      <c r="F28" s="5">
        <v>175</v>
      </c>
      <c r="G28" s="53">
        <f t="shared" si="0"/>
        <v>58.333333333333336</v>
      </c>
      <c r="H28" s="54">
        <v>1</v>
      </c>
      <c r="I28" s="5">
        <v>0</v>
      </c>
      <c r="J28" s="5">
        <v>0</v>
      </c>
      <c r="K28" s="5">
        <v>0</v>
      </c>
      <c r="L28" s="5">
        <v>27</v>
      </c>
      <c r="M28" s="5">
        <v>14</v>
      </c>
      <c r="N28" s="5">
        <v>17</v>
      </c>
      <c r="O28" s="5">
        <v>4</v>
      </c>
      <c r="P28" s="19">
        <v>0</v>
      </c>
      <c r="Q28" s="19">
        <v>0</v>
      </c>
      <c r="R28" s="60">
        <v>89</v>
      </c>
      <c r="S28" s="5">
        <v>209</v>
      </c>
      <c r="T28" s="5">
        <v>2</v>
      </c>
      <c r="U28" s="5">
        <v>14</v>
      </c>
      <c r="V28" s="5">
        <v>0</v>
      </c>
      <c r="W28" s="5">
        <v>9</v>
      </c>
      <c r="X28" s="5">
        <v>1</v>
      </c>
      <c r="Y28" s="5">
        <v>0</v>
      </c>
      <c r="Z28" s="5">
        <v>58</v>
      </c>
      <c r="AA28" s="5">
        <v>153</v>
      </c>
      <c r="AB28" s="5">
        <v>0</v>
      </c>
      <c r="AC28" s="5">
        <v>1</v>
      </c>
      <c r="AD28" s="5">
        <v>0</v>
      </c>
      <c r="AE28" s="5">
        <v>0</v>
      </c>
      <c r="AG28" s="64"/>
      <c r="AH28" s="43"/>
    </row>
    <row r="29" spans="1:34" ht="15">
      <c r="A29" s="55">
        <v>24</v>
      </c>
      <c r="B29" s="55">
        <v>452</v>
      </c>
      <c r="C29" s="7">
        <v>59</v>
      </c>
      <c r="D29" s="9">
        <v>42</v>
      </c>
      <c r="E29" s="5">
        <v>30</v>
      </c>
      <c r="F29" s="5">
        <v>207</v>
      </c>
      <c r="G29" s="53">
        <f t="shared" si="0"/>
        <v>69</v>
      </c>
      <c r="H29" s="54">
        <v>6</v>
      </c>
      <c r="I29" s="5">
        <v>4</v>
      </c>
      <c r="J29" s="5">
        <v>1</v>
      </c>
      <c r="K29" s="5">
        <v>0</v>
      </c>
      <c r="L29" s="5">
        <v>25</v>
      </c>
      <c r="M29" s="5">
        <v>16</v>
      </c>
      <c r="N29" s="5">
        <v>10</v>
      </c>
      <c r="O29" s="5">
        <v>10</v>
      </c>
      <c r="P29" s="19">
        <v>0</v>
      </c>
      <c r="Q29" s="19">
        <v>1</v>
      </c>
      <c r="R29" s="60">
        <v>86</v>
      </c>
      <c r="S29" s="5">
        <v>214</v>
      </c>
      <c r="T29" s="5">
        <v>2</v>
      </c>
      <c r="U29" s="5">
        <v>3</v>
      </c>
      <c r="V29" s="5">
        <v>1</v>
      </c>
      <c r="W29" s="5">
        <v>9</v>
      </c>
      <c r="X29" s="5">
        <v>0</v>
      </c>
      <c r="Y29" s="5">
        <v>0</v>
      </c>
      <c r="Z29" s="5">
        <v>54</v>
      </c>
      <c r="AA29" s="5">
        <v>162</v>
      </c>
      <c r="AB29" s="5">
        <v>0</v>
      </c>
      <c r="AC29" s="5">
        <v>3</v>
      </c>
      <c r="AD29" s="5">
        <v>0</v>
      </c>
      <c r="AE29" s="5">
        <v>0</v>
      </c>
      <c r="AG29" s="64"/>
      <c r="AH29" s="43"/>
    </row>
    <row r="30" spans="1:34" ht="15">
      <c r="A30" s="56">
        <v>25</v>
      </c>
      <c r="B30" s="56">
        <v>503</v>
      </c>
      <c r="C30" s="57">
        <v>91</v>
      </c>
      <c r="D30" s="58">
        <v>51</v>
      </c>
      <c r="E30" s="19">
        <v>31</v>
      </c>
      <c r="F30" s="19">
        <v>232</v>
      </c>
      <c r="G30" s="53">
        <f t="shared" si="0"/>
        <v>77.33333333333333</v>
      </c>
      <c r="H30" s="59">
        <v>5</v>
      </c>
      <c r="I30" s="19">
        <v>0</v>
      </c>
      <c r="J30" s="19">
        <v>3</v>
      </c>
      <c r="K30" s="19">
        <v>0</v>
      </c>
      <c r="L30" s="19">
        <v>31</v>
      </c>
      <c r="M30" s="19">
        <v>16</v>
      </c>
      <c r="N30" s="19">
        <v>17</v>
      </c>
      <c r="O30" s="19">
        <v>6</v>
      </c>
      <c r="P30" s="19">
        <v>0</v>
      </c>
      <c r="Q30" s="19">
        <v>0</v>
      </c>
      <c r="R30" s="68">
        <v>94</v>
      </c>
      <c r="S30" s="19">
        <v>214</v>
      </c>
      <c r="T30" s="19">
        <v>0</v>
      </c>
      <c r="U30" s="19">
        <v>10</v>
      </c>
      <c r="V30" s="19">
        <v>2</v>
      </c>
      <c r="W30" s="19">
        <v>4</v>
      </c>
      <c r="X30" s="19">
        <v>0</v>
      </c>
      <c r="Y30" s="19">
        <v>0</v>
      </c>
      <c r="Z30" s="19">
        <v>84</v>
      </c>
      <c r="AA30" s="19">
        <v>129</v>
      </c>
      <c r="AB30" s="19">
        <v>0</v>
      </c>
      <c r="AC30" s="19">
        <v>1</v>
      </c>
      <c r="AD30" s="19">
        <v>4</v>
      </c>
      <c r="AE30" s="19">
        <v>0</v>
      </c>
      <c r="AG30" s="65"/>
      <c r="AH30" s="43"/>
    </row>
    <row r="31" spans="1:34" ht="15">
      <c r="A31" s="56">
        <v>26</v>
      </c>
      <c r="B31" s="56">
        <v>515</v>
      </c>
      <c r="C31" s="57">
        <v>91</v>
      </c>
      <c r="D31" s="58">
        <v>37</v>
      </c>
      <c r="E31" s="19">
        <v>41</v>
      </c>
      <c r="F31" s="19">
        <v>236</v>
      </c>
      <c r="G31" s="53">
        <f t="shared" si="0"/>
        <v>78.66666666666667</v>
      </c>
      <c r="H31" s="59">
        <v>0</v>
      </c>
      <c r="I31" s="19">
        <v>1</v>
      </c>
      <c r="J31" s="19">
        <v>1</v>
      </c>
      <c r="K31" s="19">
        <v>0</v>
      </c>
      <c r="L31" s="19">
        <v>22</v>
      </c>
      <c r="M31" s="19">
        <v>13</v>
      </c>
      <c r="N31" s="19">
        <v>13</v>
      </c>
      <c r="O31" s="19">
        <v>2</v>
      </c>
      <c r="P31" s="19">
        <v>0</v>
      </c>
      <c r="Q31" s="19">
        <v>0</v>
      </c>
      <c r="R31" s="67">
        <v>53</v>
      </c>
      <c r="S31" s="19">
        <v>121</v>
      </c>
      <c r="T31" s="19">
        <v>2</v>
      </c>
      <c r="U31" s="19">
        <v>8</v>
      </c>
      <c r="V31" s="19">
        <v>3</v>
      </c>
      <c r="W31" s="19">
        <v>4</v>
      </c>
      <c r="X31" s="19">
        <v>0</v>
      </c>
      <c r="Y31" s="19">
        <v>2</v>
      </c>
      <c r="Z31" s="19">
        <v>161</v>
      </c>
      <c r="AA31" s="19">
        <v>165</v>
      </c>
      <c r="AB31" s="19">
        <v>1</v>
      </c>
      <c r="AC31" s="19">
        <v>0</v>
      </c>
      <c r="AD31" s="19">
        <v>0</v>
      </c>
      <c r="AE31" s="19">
        <v>0</v>
      </c>
      <c r="AG31" s="65"/>
      <c r="AH31" s="43"/>
    </row>
    <row r="32" spans="1:34" ht="15">
      <c r="A32" s="56">
        <v>27</v>
      </c>
      <c r="B32" s="56">
        <v>442</v>
      </c>
      <c r="C32" s="19">
        <v>107</v>
      </c>
      <c r="D32" s="19">
        <v>43</v>
      </c>
      <c r="E32" s="19">
        <v>52</v>
      </c>
      <c r="F32" s="5">
        <v>225</v>
      </c>
      <c r="G32" s="53">
        <f t="shared" si="0"/>
        <v>75</v>
      </c>
      <c r="H32" s="19">
        <v>10</v>
      </c>
      <c r="I32" s="19">
        <v>3</v>
      </c>
      <c r="J32" s="19">
        <v>1</v>
      </c>
      <c r="K32" s="19">
        <v>0</v>
      </c>
      <c r="L32" s="19">
        <v>30</v>
      </c>
      <c r="M32" s="19">
        <v>13</v>
      </c>
      <c r="N32" s="19">
        <v>9</v>
      </c>
      <c r="O32" s="19">
        <v>8</v>
      </c>
      <c r="P32" s="19">
        <v>0</v>
      </c>
      <c r="Q32" s="19">
        <v>0</v>
      </c>
      <c r="R32" s="67">
        <v>60</v>
      </c>
      <c r="S32" s="19">
        <v>192</v>
      </c>
      <c r="T32" s="19">
        <v>4</v>
      </c>
      <c r="U32" s="19">
        <v>5</v>
      </c>
      <c r="V32" s="19">
        <v>4</v>
      </c>
      <c r="W32" s="19">
        <v>1</v>
      </c>
      <c r="X32" s="19">
        <v>0</v>
      </c>
      <c r="Y32" s="19">
        <v>1</v>
      </c>
      <c r="Z32" s="19">
        <v>137</v>
      </c>
      <c r="AA32" s="19">
        <v>136</v>
      </c>
      <c r="AB32" s="19">
        <v>0</v>
      </c>
      <c r="AC32" s="19">
        <v>3</v>
      </c>
      <c r="AD32" s="19">
        <v>1</v>
      </c>
      <c r="AE32" s="19">
        <v>1</v>
      </c>
      <c r="AG32" s="65"/>
      <c r="AH32" s="43"/>
    </row>
    <row r="33" spans="1:34" ht="15">
      <c r="A33" s="55">
        <v>28</v>
      </c>
      <c r="B33" s="55">
        <v>668</v>
      </c>
      <c r="C33" s="5">
        <v>116</v>
      </c>
      <c r="D33" s="5">
        <v>44</v>
      </c>
      <c r="E33" s="5">
        <v>33</v>
      </c>
      <c r="F33" s="5">
        <v>212</v>
      </c>
      <c r="G33" s="53">
        <f t="shared" si="0"/>
        <v>70.66666666666667</v>
      </c>
      <c r="H33" s="5">
        <v>3</v>
      </c>
      <c r="I33" s="5">
        <v>2</v>
      </c>
      <c r="J33" s="5">
        <v>1</v>
      </c>
      <c r="K33" s="5">
        <v>0</v>
      </c>
      <c r="L33" s="5">
        <v>31</v>
      </c>
      <c r="M33" s="5">
        <v>13</v>
      </c>
      <c r="N33" s="5">
        <v>11</v>
      </c>
      <c r="O33" s="5">
        <v>5</v>
      </c>
      <c r="P33" s="19">
        <v>0</v>
      </c>
      <c r="Q33" s="19">
        <v>0</v>
      </c>
      <c r="R33" s="60">
        <v>54</v>
      </c>
      <c r="S33" s="5">
        <v>216</v>
      </c>
      <c r="T33" s="5">
        <v>1</v>
      </c>
      <c r="U33" s="5">
        <v>8</v>
      </c>
      <c r="V33" s="5">
        <v>0</v>
      </c>
      <c r="W33" s="5">
        <v>4</v>
      </c>
      <c r="X33" s="5">
        <v>0</v>
      </c>
      <c r="Y33" s="5">
        <v>2</v>
      </c>
      <c r="Z33" s="5">
        <v>41</v>
      </c>
      <c r="AA33" s="5">
        <v>168</v>
      </c>
      <c r="AB33" s="5">
        <v>0</v>
      </c>
      <c r="AC33" s="5">
        <v>0</v>
      </c>
      <c r="AD33" s="5">
        <v>0</v>
      </c>
      <c r="AE33" s="5">
        <v>0</v>
      </c>
      <c r="AG33" s="64"/>
      <c r="AH33" s="43"/>
    </row>
    <row r="34" spans="1:34" ht="15">
      <c r="A34" s="52">
        <v>29</v>
      </c>
      <c r="B34" s="52">
        <v>0</v>
      </c>
      <c r="C34" s="13">
        <v>199</v>
      </c>
      <c r="D34" s="13">
        <v>5</v>
      </c>
      <c r="E34" s="13">
        <v>18</v>
      </c>
      <c r="F34" s="13">
        <v>212</v>
      </c>
      <c r="G34" s="81">
        <f t="shared" si="0"/>
        <v>70.66666666666667</v>
      </c>
      <c r="H34" s="13">
        <v>0</v>
      </c>
      <c r="I34" s="13">
        <v>0</v>
      </c>
      <c r="J34" s="13">
        <v>0</v>
      </c>
      <c r="K34" s="13">
        <v>0</v>
      </c>
      <c r="L34" s="13">
        <v>4</v>
      </c>
      <c r="M34" s="13">
        <v>7</v>
      </c>
      <c r="N34" s="13">
        <v>0</v>
      </c>
      <c r="O34" s="13">
        <v>0</v>
      </c>
      <c r="P34" s="13">
        <v>0</v>
      </c>
      <c r="Q34" s="13">
        <v>0</v>
      </c>
      <c r="R34" s="84">
        <v>0</v>
      </c>
      <c r="S34" s="13">
        <v>69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21</v>
      </c>
      <c r="AB34" s="13">
        <v>0</v>
      </c>
      <c r="AC34" s="13">
        <v>0</v>
      </c>
      <c r="AD34" s="13">
        <v>0</v>
      </c>
      <c r="AE34" s="13">
        <v>0</v>
      </c>
      <c r="AG34" s="64"/>
      <c r="AH34" s="43"/>
    </row>
    <row r="35" spans="1:34" ht="15">
      <c r="A35" s="55">
        <v>30</v>
      </c>
      <c r="B35" s="55">
        <v>810</v>
      </c>
      <c r="C35" s="5">
        <v>108</v>
      </c>
      <c r="D35" s="5">
        <v>64</v>
      </c>
      <c r="E35" s="5">
        <v>55</v>
      </c>
      <c r="F35" s="5">
        <v>206</v>
      </c>
      <c r="G35" s="53">
        <f t="shared" si="0"/>
        <v>68.66666666666667</v>
      </c>
      <c r="H35" s="5">
        <v>2</v>
      </c>
      <c r="I35" s="5">
        <v>0</v>
      </c>
      <c r="J35" s="5">
        <v>1</v>
      </c>
      <c r="K35" s="5">
        <v>0</v>
      </c>
      <c r="L35" s="5">
        <v>33</v>
      </c>
      <c r="M35" s="5">
        <v>23</v>
      </c>
      <c r="N35" s="5">
        <v>20</v>
      </c>
      <c r="O35" s="5">
        <v>17</v>
      </c>
      <c r="P35" s="19">
        <v>0</v>
      </c>
      <c r="Q35" s="19">
        <v>0</v>
      </c>
      <c r="R35" s="60">
        <v>89</v>
      </c>
      <c r="S35" s="5">
        <v>212</v>
      </c>
      <c r="T35" s="5">
        <v>3</v>
      </c>
      <c r="U35" s="5">
        <v>10</v>
      </c>
      <c r="V35" s="5">
        <v>3</v>
      </c>
      <c r="W35" s="5">
        <v>3</v>
      </c>
      <c r="X35" s="5">
        <v>0</v>
      </c>
      <c r="Y35" s="5">
        <v>0</v>
      </c>
      <c r="Z35" s="5">
        <v>107</v>
      </c>
      <c r="AA35" s="5">
        <v>149</v>
      </c>
      <c r="AB35" s="5">
        <v>0</v>
      </c>
      <c r="AC35" s="5">
        <v>2</v>
      </c>
      <c r="AD35" s="5">
        <v>2</v>
      </c>
      <c r="AE35" s="5">
        <v>2</v>
      </c>
      <c r="AG35" s="64"/>
      <c r="AH35" s="43"/>
    </row>
    <row r="36" spans="1:34" ht="15">
      <c r="A36" s="55">
        <v>31</v>
      </c>
      <c r="B36" s="55">
        <v>667</v>
      </c>
      <c r="C36" s="5">
        <v>152</v>
      </c>
      <c r="D36" s="5">
        <v>34</v>
      </c>
      <c r="E36" s="5">
        <v>28</v>
      </c>
      <c r="F36" s="5">
        <v>215</v>
      </c>
      <c r="G36" s="53">
        <f t="shared" si="0"/>
        <v>71.66666666666667</v>
      </c>
      <c r="H36" s="5">
        <v>1</v>
      </c>
      <c r="I36" s="5">
        <v>3</v>
      </c>
      <c r="J36" s="5">
        <v>2</v>
      </c>
      <c r="K36" s="5">
        <v>0</v>
      </c>
      <c r="L36" s="5">
        <v>41</v>
      </c>
      <c r="M36" s="5">
        <v>17</v>
      </c>
      <c r="N36" s="5">
        <v>20</v>
      </c>
      <c r="O36" s="5">
        <v>6</v>
      </c>
      <c r="P36" s="19">
        <v>0</v>
      </c>
      <c r="Q36" s="19">
        <v>0</v>
      </c>
      <c r="R36" s="60">
        <v>136</v>
      </c>
      <c r="S36" s="7">
        <v>253</v>
      </c>
      <c r="T36" s="7">
        <v>6</v>
      </c>
      <c r="U36" s="7">
        <v>11</v>
      </c>
      <c r="V36" s="7">
        <v>9</v>
      </c>
      <c r="W36" s="7">
        <v>15</v>
      </c>
      <c r="X36" s="7">
        <v>0</v>
      </c>
      <c r="Y36" s="7">
        <v>0</v>
      </c>
      <c r="Z36" s="7">
        <v>149</v>
      </c>
      <c r="AA36" s="7">
        <v>190</v>
      </c>
      <c r="AB36" s="7">
        <v>0</v>
      </c>
      <c r="AC36" s="7">
        <v>1</v>
      </c>
      <c r="AD36" s="7">
        <v>0</v>
      </c>
      <c r="AE36" s="5">
        <v>0</v>
      </c>
      <c r="AG36" s="64"/>
      <c r="AH36" s="43"/>
    </row>
    <row r="37" spans="1:34" ht="12.75">
      <c r="A37" s="52" t="s">
        <v>33</v>
      </c>
      <c r="B37" s="13">
        <f aca="true" t="shared" si="1" ref="B37:Q37">SUM(B6:B36)</f>
        <v>12165</v>
      </c>
      <c r="C37" s="13">
        <f t="shared" si="1"/>
        <v>2549</v>
      </c>
      <c r="D37" s="13">
        <f t="shared" si="1"/>
        <v>1155</v>
      </c>
      <c r="E37" s="13">
        <f t="shared" si="1"/>
        <v>1108</v>
      </c>
      <c r="F37" s="13">
        <f t="shared" si="1"/>
        <v>7082</v>
      </c>
      <c r="G37" s="13">
        <f t="shared" si="1"/>
        <v>2360.999999999999</v>
      </c>
      <c r="H37" s="13">
        <f t="shared" si="1"/>
        <v>105</v>
      </c>
      <c r="I37" s="13">
        <f t="shared" si="1"/>
        <v>63</v>
      </c>
      <c r="J37" s="13">
        <f t="shared" si="1"/>
        <v>31</v>
      </c>
      <c r="K37" s="13">
        <f t="shared" si="1"/>
        <v>9</v>
      </c>
      <c r="L37" s="13">
        <f t="shared" si="1"/>
        <v>630</v>
      </c>
      <c r="M37" s="13">
        <f t="shared" si="1"/>
        <v>373</v>
      </c>
      <c r="N37" s="13">
        <f t="shared" si="1"/>
        <v>314</v>
      </c>
      <c r="O37" s="13">
        <f t="shared" si="1"/>
        <v>206</v>
      </c>
      <c r="P37" s="13">
        <f t="shared" si="1"/>
        <v>0</v>
      </c>
      <c r="Q37" s="13">
        <f t="shared" si="1"/>
        <v>3</v>
      </c>
      <c r="R37" s="13">
        <v>1763</v>
      </c>
      <c r="S37" s="13">
        <f aca="true" t="shared" si="2" ref="S37:AE37">SUM(S6:S36)</f>
        <v>4318</v>
      </c>
      <c r="T37" s="13">
        <f t="shared" si="2"/>
        <v>34</v>
      </c>
      <c r="U37" s="13">
        <f t="shared" si="2"/>
        <v>128</v>
      </c>
      <c r="V37" s="13">
        <f t="shared" si="2"/>
        <v>56</v>
      </c>
      <c r="W37" s="13">
        <f t="shared" si="2"/>
        <v>119</v>
      </c>
      <c r="X37" s="13">
        <f t="shared" si="2"/>
        <v>2</v>
      </c>
      <c r="Y37" s="13">
        <f t="shared" si="2"/>
        <v>16</v>
      </c>
      <c r="Z37" s="13">
        <f t="shared" si="2"/>
        <v>2056</v>
      </c>
      <c r="AA37" s="13">
        <f t="shared" si="2"/>
        <v>3574</v>
      </c>
      <c r="AB37" s="13">
        <f t="shared" si="2"/>
        <v>5</v>
      </c>
      <c r="AC37" s="13">
        <f t="shared" si="2"/>
        <v>17</v>
      </c>
      <c r="AD37" s="13">
        <v>25</v>
      </c>
      <c r="AE37" s="13">
        <f t="shared" si="2"/>
        <v>6</v>
      </c>
      <c r="AG37" s="66"/>
      <c r="AH37" s="43"/>
    </row>
    <row r="38" spans="1:34" ht="12.75">
      <c r="A38" s="161" t="s">
        <v>26</v>
      </c>
      <c r="B38" s="162">
        <f aca="true" t="shared" si="3" ref="B38:AE38">+B37/31</f>
        <v>392.4193548387097</v>
      </c>
      <c r="C38" s="162">
        <f t="shared" si="3"/>
        <v>82.2258064516129</v>
      </c>
      <c r="D38" s="162">
        <f t="shared" si="3"/>
        <v>37.25806451612903</v>
      </c>
      <c r="E38" s="162">
        <f t="shared" si="3"/>
        <v>35.74193548387097</v>
      </c>
      <c r="F38" s="162">
        <f t="shared" si="3"/>
        <v>228.4516129032258</v>
      </c>
      <c r="G38" s="162">
        <f t="shared" si="3"/>
        <v>76.16129032258061</v>
      </c>
      <c r="H38" s="162">
        <f t="shared" si="3"/>
        <v>3.3870967741935485</v>
      </c>
      <c r="I38" s="162">
        <f t="shared" si="3"/>
        <v>2.032258064516129</v>
      </c>
      <c r="J38" s="162">
        <f t="shared" si="3"/>
        <v>1</v>
      </c>
      <c r="K38" s="162">
        <f t="shared" si="3"/>
        <v>0.2903225806451613</v>
      </c>
      <c r="L38" s="162">
        <f t="shared" si="3"/>
        <v>20.322580645161292</v>
      </c>
      <c r="M38" s="162">
        <f t="shared" si="3"/>
        <v>12.03225806451613</v>
      </c>
      <c r="N38" s="162">
        <f t="shared" si="3"/>
        <v>10.129032258064516</v>
      </c>
      <c r="O38" s="162">
        <f t="shared" si="3"/>
        <v>6.645161290322581</v>
      </c>
      <c r="P38" s="162">
        <f t="shared" si="3"/>
        <v>0</v>
      </c>
      <c r="Q38" s="162">
        <f t="shared" si="3"/>
        <v>0.0967741935483871</v>
      </c>
      <c r="R38" s="162">
        <f t="shared" si="3"/>
        <v>56.87096774193548</v>
      </c>
      <c r="S38" s="162">
        <f t="shared" si="3"/>
        <v>139.29032258064515</v>
      </c>
      <c r="T38" s="162">
        <f t="shared" si="3"/>
        <v>1.096774193548387</v>
      </c>
      <c r="U38" s="162">
        <f t="shared" si="3"/>
        <v>4.129032258064516</v>
      </c>
      <c r="V38" s="162">
        <f t="shared" si="3"/>
        <v>1.8064516129032258</v>
      </c>
      <c r="W38" s="162">
        <f t="shared" si="3"/>
        <v>3.838709677419355</v>
      </c>
      <c r="X38" s="162">
        <f t="shared" si="3"/>
        <v>0.06451612903225806</v>
      </c>
      <c r="Y38" s="162">
        <f t="shared" si="3"/>
        <v>0.5161290322580645</v>
      </c>
      <c r="Z38" s="162">
        <f t="shared" si="3"/>
        <v>66.3225806451613</v>
      </c>
      <c r="AA38" s="162">
        <f t="shared" si="3"/>
        <v>115.29032258064517</v>
      </c>
      <c r="AB38" s="162">
        <f t="shared" si="3"/>
        <v>0.16129032258064516</v>
      </c>
      <c r="AC38" s="162">
        <f t="shared" si="3"/>
        <v>0.5483870967741935</v>
      </c>
      <c r="AD38" s="162">
        <f>+AD37/31</f>
        <v>0.8064516129032258</v>
      </c>
      <c r="AE38" s="162">
        <f t="shared" si="3"/>
        <v>0.1935483870967742</v>
      </c>
      <c r="AG38" s="43"/>
      <c r="AH38" s="43"/>
    </row>
    <row r="39" spans="1:18" ht="12.75">
      <c r="A39" s="62"/>
      <c r="B39" s="62"/>
      <c r="C39" s="36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1:18" ht="12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</row>
    <row r="41" spans="1:18" ht="12.7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1:18" ht="12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</row>
    <row r="43" spans="1:18" ht="12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18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1:18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1:18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</row>
    <row r="48" spans="1:18" ht="12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</row>
    <row r="49" spans="1:18" ht="12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</row>
    <row r="50" spans="1:18" ht="12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</row>
    <row r="51" spans="1:18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1:18" ht="12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8" ht="12.7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 ht="12.7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spans="1:18" ht="12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</row>
    <row r="56" spans="1:18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spans="1:18" ht="12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</row>
    <row r="58" spans="1:18" ht="12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</row>
    <row r="59" spans="1:18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2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2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2.7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spans="1:18" ht="12.7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</row>
    <row r="64" spans="1:18" ht="12.7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1:18" ht="12.7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pans="1:18" ht="12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</row>
    <row r="67" spans="1:18" ht="12.7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</row>
    <row r="68" spans="1:18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</row>
    <row r="69" spans="1:18" ht="12.7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</row>
    <row r="70" spans="1:18" ht="12.7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ht="12.7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ht="12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ht="12.7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8" ht="12.7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ht="12.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ht="12.7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ht="12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ht="12.7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ht="12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ht="12.7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ht="12.7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ht="12.7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ht="12.7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ht="12.7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ht="12.7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ht="12.7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ht="12.7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ht="12.7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ht="12.7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ht="12.7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ht="12.7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ht="12.7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ht="12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ht="12.7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ht="12.7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ht="12.7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ht="12.7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ht="12.7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ht="12.7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ht="12.7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ht="12.7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ht="12.7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ht="12.7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ht="12.7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ht="12.7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1:18" ht="12.7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ht="12.7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ht="12.7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1:18" ht="12.7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ht="12.7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1:18" ht="12.7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1:18" ht="12.7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ht="12.7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1:18" ht="12.7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pans="1:18" ht="12.7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</row>
    <row r="117" spans="1:18" ht="12.7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</row>
    <row r="118" spans="1:18" ht="12.7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</row>
    <row r="119" spans="1:18" ht="12.7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</row>
    <row r="120" spans="1:18" ht="12.7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</row>
    <row r="121" spans="1:18" ht="12.7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</row>
    <row r="122" spans="1:18" ht="12.7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</row>
    <row r="123" spans="1:18" ht="12.7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</row>
    <row r="124" spans="1:18" ht="12.7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</row>
    <row r="125" spans="1:18" ht="12.7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</row>
    <row r="126" spans="1:18" ht="12.7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</row>
    <row r="127" spans="1:18" ht="12.7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</row>
    <row r="128" spans="1:18" ht="12.7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</row>
    <row r="129" spans="1:18" ht="12.7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</row>
    <row r="130" spans="1:18" ht="12.7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</row>
    <row r="131" spans="1:18" ht="12.7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</row>
    <row r="132" spans="1:18" ht="12.7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</row>
    <row r="133" spans="1:18" ht="12.7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</row>
    <row r="134" spans="1:18" ht="12.7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</row>
    <row r="135" spans="1:18" ht="12.7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</row>
    <row r="136" spans="1:18" ht="12.7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</row>
    <row r="137" spans="1:18" ht="12.7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</row>
    <row r="138" spans="1:18" ht="12.7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</row>
    <row r="139" spans="1:18" ht="12.7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</row>
    <row r="140" spans="1:18" ht="12.7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spans="1:18" ht="12.7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</row>
    <row r="142" spans="1:18" ht="12.7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spans="1:18" ht="12.7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</row>
    <row r="144" spans="1:18" ht="12.7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</row>
    <row r="145" spans="1:18" ht="12.7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</row>
    <row r="146" spans="1:18" ht="12.7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spans="1:18" ht="12.7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</row>
    <row r="148" spans="1:18" ht="12.7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spans="1:18" ht="12.7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</row>
    <row r="150" spans="1:18" ht="12.7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</row>
    <row r="151" spans="1:18" ht="12.7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</row>
    <row r="152" spans="1:18" ht="12.7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</row>
    <row r="153" spans="1:18" ht="12.7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</row>
    <row r="154" spans="1:18" ht="12.7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</row>
    <row r="155" spans="1:18" ht="12.7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</row>
    <row r="156" spans="1:18" ht="12.7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</row>
    <row r="157" spans="1:18" ht="12.7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</row>
    <row r="158" spans="1:18" ht="12.7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</row>
    <row r="159" spans="1:18" ht="12.7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</row>
    <row r="160" spans="1:18" ht="12.7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</row>
    <row r="161" spans="1:18" ht="12.7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</row>
    <row r="162" spans="1:18" ht="12.7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</row>
    <row r="163" spans="1:18" ht="12.7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</row>
    <row r="164" spans="1:18" ht="12.7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</row>
    <row r="165" spans="1:18" ht="12.7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</row>
    <row r="166" spans="1:18" ht="12.7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</row>
    <row r="167" spans="1:18" ht="12.7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</row>
    <row r="168" spans="1:18" ht="12.7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</row>
    <row r="169" spans="1:18" ht="12.7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</row>
    <row r="170" spans="1:18" ht="12.7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</row>
    <row r="171" spans="1:18" ht="12.7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</row>
    <row r="172" spans="1:18" ht="12.7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</row>
    <row r="173" spans="1:18" ht="12.7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</row>
    <row r="174" spans="1:18" ht="12.7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</row>
    <row r="175" spans="1:18" ht="12.7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</row>
    <row r="176" spans="1:18" ht="12.7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</row>
    <row r="177" spans="1:18" ht="12.7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</row>
    <row r="178" spans="1:18" ht="12.7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</row>
    <row r="179" spans="1:18" ht="12.7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</row>
    <row r="180" spans="1:18" ht="12.7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</row>
    <row r="181" spans="1:18" ht="12.7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</row>
    <row r="182" spans="1:18" ht="12.7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</row>
    <row r="183" spans="1:18" ht="12.7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spans="1:18" ht="12.7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</row>
    <row r="185" spans="1:18" ht="12.7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spans="1:18" ht="12.7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</row>
    <row r="187" spans="1:18" ht="12.75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</row>
    <row r="188" spans="1:18" ht="12.75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</row>
    <row r="189" spans="1:18" ht="12.75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spans="1:18" ht="12.7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</row>
    <row r="191" spans="1:18" ht="12.75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spans="1:18" ht="12.75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</row>
    <row r="193" spans="1:18" ht="12.75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</row>
    <row r="194" spans="1:18" ht="12.75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</row>
    <row r="195" spans="1:18" ht="12.75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</row>
    <row r="196" spans="1:18" ht="12.75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</row>
    <row r="197" spans="1:18" ht="12.75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</row>
    <row r="198" spans="1:18" ht="12.75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</row>
    <row r="199" spans="1:18" ht="12.75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</row>
    <row r="200" spans="1:18" ht="12.75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</row>
    <row r="201" spans="1:18" ht="12.75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</row>
    <row r="202" spans="1:18" ht="12.75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</row>
    <row r="203" spans="1:18" ht="12.75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</row>
    <row r="204" spans="1:18" ht="12.75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</row>
    <row r="205" spans="1:18" ht="12.75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</row>
    <row r="206" spans="1:18" ht="12.75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</row>
    <row r="207" spans="1:18" ht="12.75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</row>
    <row r="208" spans="1:18" ht="12.75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</row>
    <row r="209" spans="1:18" ht="12.75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</row>
    <row r="210" spans="1:18" ht="12.75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</row>
    <row r="211" spans="1:18" ht="12.75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</row>
    <row r="212" spans="1:18" ht="12.75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</row>
    <row r="213" spans="1:18" ht="12.75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</row>
    <row r="214" spans="1:18" ht="12.75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</row>
    <row r="215" spans="1:18" ht="12.75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</row>
    <row r="216" spans="1:18" ht="12.75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</row>
    <row r="217" spans="1:18" ht="12.75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</row>
    <row r="218" spans="1:18" ht="12.75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</row>
    <row r="219" spans="1:18" ht="12.75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</row>
    <row r="220" spans="1:18" ht="12.75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</row>
    <row r="221" spans="1:18" ht="12.75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</row>
    <row r="222" spans="1:18" ht="12.75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</row>
    <row r="223" spans="1:18" ht="12.75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</row>
    <row r="224" spans="1:18" ht="12.75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</row>
    <row r="225" spans="1:18" ht="12.75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</row>
    <row r="226" spans="1:18" ht="12.75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</row>
    <row r="227" spans="1:18" ht="12.75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</row>
    <row r="228" spans="1:18" ht="12.75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</row>
    <row r="229" spans="1:18" ht="12.75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</row>
    <row r="230" spans="1:18" ht="12.75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</row>
    <row r="231" spans="1:18" ht="12.75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</row>
    <row r="232" spans="1:18" ht="12.75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</row>
    <row r="233" spans="1:18" ht="12.75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</row>
    <row r="234" spans="1:18" ht="12.75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</row>
    <row r="235" spans="1:18" ht="12.75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</row>
    <row r="236" spans="1:18" ht="12.75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</row>
    <row r="237" spans="1:18" ht="12.75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</row>
    <row r="238" spans="1:18" ht="12.75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</row>
    <row r="239" spans="1:18" ht="12.75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</row>
    <row r="240" spans="1:18" ht="12.7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</row>
    <row r="241" spans="1:18" ht="12.75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</row>
    <row r="242" spans="1:18" ht="12.75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</row>
    <row r="243" spans="1:18" ht="12.75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</row>
    <row r="244" spans="1:18" ht="12.75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</row>
    <row r="245" spans="1:18" ht="12.75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</row>
    <row r="246" spans="1:18" ht="12.75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</row>
    <row r="247" spans="1:18" ht="12.75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</row>
    <row r="248" spans="1:18" ht="12.75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</row>
    <row r="249" spans="1:18" ht="12.75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</row>
    <row r="250" spans="1:18" ht="12.75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</row>
    <row r="251" spans="1:18" ht="12.75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</row>
    <row r="252" spans="1:18" ht="12.75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</row>
    <row r="253" spans="1:18" ht="12.75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</row>
    <row r="254" spans="1:18" ht="12.75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</row>
    <row r="255" spans="1:18" ht="12.75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</row>
    <row r="256" spans="1:18" ht="12.75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</row>
  </sheetData>
  <sheetProtection/>
  <mergeCells count="28">
    <mergeCell ref="A2:AE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AE1"/>
    <mergeCell ref="AD4:AE4"/>
    <mergeCell ref="X4:Y4"/>
    <mergeCell ref="Z4:AA4"/>
    <mergeCell ref="AB4:AC4"/>
    <mergeCell ref="K3:K4"/>
    <mergeCell ref="L3:Q3"/>
    <mergeCell ref="L4:M4"/>
    <mergeCell ref="N4:O4"/>
    <mergeCell ref="P4:Q4"/>
    <mergeCell ref="A5:C5"/>
    <mergeCell ref="D5:G5"/>
    <mergeCell ref="H5:K5"/>
    <mergeCell ref="V4:W4"/>
    <mergeCell ref="J3:J4"/>
    <mergeCell ref="R4:S4"/>
    <mergeCell ref="T4:U4"/>
    <mergeCell ref="R3:AE3"/>
  </mergeCells>
  <printOptions horizontalCentered="1" verticalCentered="1"/>
  <pageMargins left="0.2" right="0.15" top="0" bottom="0" header="0" footer="0"/>
  <pageSetup horizontalDpi="600" verticalDpi="600" orientation="landscape" paperSize="5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AE42"/>
  <sheetViews>
    <sheetView view="pageBreakPreview" zoomScale="60" zoomScaleNormal="55" zoomScalePageLayoutView="0" workbookViewId="0" topLeftCell="A7">
      <selection activeCell="I42" sqref="I42"/>
    </sheetView>
  </sheetViews>
  <sheetFormatPr defaultColWidth="9.140625" defaultRowHeight="12.75"/>
  <cols>
    <col min="1" max="1" width="5.57421875" style="0" customWidth="1"/>
    <col min="2" max="2" width="8.28125" style="0" customWidth="1"/>
    <col min="3" max="3" width="7.8515625" style="0" customWidth="1"/>
    <col min="4" max="4" width="8.00390625" style="0" customWidth="1"/>
    <col min="5" max="5" width="8.28125" style="0" customWidth="1"/>
    <col min="6" max="9" width="6.7109375" style="0" customWidth="1"/>
    <col min="10" max="10" width="6.28125" style="0" customWidth="1"/>
    <col min="11" max="11" width="6.421875" style="0" customWidth="1"/>
    <col min="12" max="15" width="6.7109375" style="0" customWidth="1"/>
    <col min="16" max="16" width="5.8515625" style="0" customWidth="1"/>
    <col min="17" max="17" width="5.57421875" style="0" customWidth="1"/>
    <col min="18" max="19" width="6.7109375" style="0" customWidth="1"/>
    <col min="20" max="20" width="5.57421875" style="0" customWidth="1"/>
    <col min="21" max="22" width="6.7109375" style="0" customWidth="1"/>
    <col min="23" max="23" width="6.28125" style="0" customWidth="1"/>
    <col min="24" max="24" width="5.28125" style="0" customWidth="1"/>
    <col min="25" max="25" width="5.8515625" style="0" customWidth="1"/>
    <col min="26" max="26" width="6.7109375" style="0" customWidth="1"/>
    <col min="27" max="27" width="6.57421875" style="0" customWidth="1"/>
    <col min="28" max="28" width="6.7109375" style="0" customWidth="1"/>
    <col min="29" max="29" width="5.140625" style="0" customWidth="1"/>
    <col min="30" max="30" width="5.7109375" style="0" customWidth="1"/>
    <col min="31" max="31" width="5.421875" style="0" customWidth="1"/>
  </cols>
  <sheetData>
    <row r="1" spans="1:31" ht="12" customHeight="1">
      <c r="A1" s="241" t="s">
        <v>41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</row>
    <row r="2" spans="1:31" ht="17.25" customHeight="1" thickBot="1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</row>
    <row r="3" spans="1:31" ht="12" customHeight="1">
      <c r="A3" s="222" t="s">
        <v>34</v>
      </c>
      <c r="B3" s="171" t="s">
        <v>0</v>
      </c>
      <c r="C3" s="173" t="s">
        <v>1</v>
      </c>
      <c r="D3" s="238" t="s">
        <v>29</v>
      </c>
      <c r="E3" s="239" t="s">
        <v>30</v>
      </c>
      <c r="F3" s="239" t="s">
        <v>28</v>
      </c>
      <c r="G3" s="240" t="s">
        <v>2</v>
      </c>
      <c r="H3" s="172" t="s">
        <v>3</v>
      </c>
      <c r="I3" s="171" t="s">
        <v>4</v>
      </c>
      <c r="J3" s="171" t="s">
        <v>5</v>
      </c>
      <c r="K3" s="171" t="s">
        <v>6</v>
      </c>
      <c r="L3" s="227" t="s">
        <v>23</v>
      </c>
      <c r="M3" s="227"/>
      <c r="N3" s="227"/>
      <c r="O3" s="227"/>
      <c r="P3" s="227"/>
      <c r="Q3" s="227"/>
      <c r="R3" s="233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5"/>
    </row>
    <row r="4" spans="1:31" ht="76.5" customHeight="1">
      <c r="A4" s="237"/>
      <c r="B4" s="183"/>
      <c r="C4" s="198"/>
      <c r="D4" s="176"/>
      <c r="E4" s="171"/>
      <c r="F4" s="171"/>
      <c r="G4" s="164"/>
      <c r="H4" s="196"/>
      <c r="I4" s="183"/>
      <c r="J4" s="183"/>
      <c r="K4" s="183"/>
      <c r="L4" s="171" t="s">
        <v>7</v>
      </c>
      <c r="M4" s="171"/>
      <c r="N4" s="171" t="s">
        <v>17</v>
      </c>
      <c r="O4" s="171"/>
      <c r="P4" s="171" t="s">
        <v>8</v>
      </c>
      <c r="Q4" s="171"/>
      <c r="R4" s="173" t="s">
        <v>38</v>
      </c>
      <c r="S4" s="172"/>
      <c r="T4" s="171" t="s">
        <v>10</v>
      </c>
      <c r="U4" s="171"/>
      <c r="V4" s="171" t="s">
        <v>11</v>
      </c>
      <c r="W4" s="171"/>
      <c r="X4" s="171" t="s">
        <v>12</v>
      </c>
      <c r="Y4" s="171"/>
      <c r="Z4" s="171" t="s">
        <v>13</v>
      </c>
      <c r="AA4" s="171"/>
      <c r="AB4" s="180" t="s">
        <v>35</v>
      </c>
      <c r="AC4" s="180"/>
      <c r="AD4" s="171" t="s">
        <v>14</v>
      </c>
      <c r="AE4" s="171"/>
    </row>
    <row r="5" spans="1:31" ht="12" customHeight="1">
      <c r="A5" s="228"/>
      <c r="B5" s="188"/>
      <c r="C5" s="189"/>
      <c r="D5" s="229"/>
      <c r="E5" s="230"/>
      <c r="F5" s="230"/>
      <c r="G5" s="231"/>
      <c r="H5" s="187"/>
      <c r="I5" s="188"/>
      <c r="J5" s="188"/>
      <c r="K5" s="232"/>
      <c r="L5" s="5" t="s">
        <v>15</v>
      </c>
      <c r="M5" s="5" t="s">
        <v>16</v>
      </c>
      <c r="N5" s="5" t="s">
        <v>15</v>
      </c>
      <c r="O5" s="5" t="s">
        <v>16</v>
      </c>
      <c r="P5" s="5" t="s">
        <v>15</v>
      </c>
      <c r="Q5" s="5" t="s">
        <v>16</v>
      </c>
      <c r="R5" s="60" t="s">
        <v>15</v>
      </c>
      <c r="S5" s="5" t="s">
        <v>16</v>
      </c>
      <c r="T5" s="5" t="s">
        <v>15</v>
      </c>
      <c r="U5" s="5" t="s">
        <v>16</v>
      </c>
      <c r="V5" s="5" t="s">
        <v>15</v>
      </c>
      <c r="W5" s="5" t="s">
        <v>16</v>
      </c>
      <c r="X5" s="5" t="s">
        <v>15</v>
      </c>
      <c r="Y5" s="5" t="s">
        <v>16</v>
      </c>
      <c r="Z5" s="5" t="s">
        <v>15</v>
      </c>
      <c r="AA5" s="5" t="s">
        <v>16</v>
      </c>
      <c r="AB5" s="5" t="s">
        <v>15</v>
      </c>
      <c r="AC5" s="5" t="s">
        <v>16</v>
      </c>
      <c r="AD5" s="5" t="s">
        <v>15</v>
      </c>
      <c r="AE5" s="5" t="s">
        <v>16</v>
      </c>
    </row>
    <row r="6" spans="1:31" ht="15" customHeight="1">
      <c r="A6" s="56">
        <v>1</v>
      </c>
      <c r="B6" s="55">
        <f>694-33</f>
        <v>661</v>
      </c>
      <c r="C6" s="7">
        <v>33</v>
      </c>
      <c r="D6" s="9">
        <v>44</v>
      </c>
      <c r="E6" s="5">
        <v>28</v>
      </c>
      <c r="F6" s="5">
        <v>228</v>
      </c>
      <c r="G6" s="53">
        <f>+F6/3</f>
        <v>76</v>
      </c>
      <c r="H6" s="54">
        <v>5</v>
      </c>
      <c r="I6" s="5">
        <v>0</v>
      </c>
      <c r="J6" s="5">
        <v>1</v>
      </c>
      <c r="K6" s="60">
        <v>0</v>
      </c>
      <c r="L6" s="5">
        <v>34</v>
      </c>
      <c r="M6" s="5">
        <v>14</v>
      </c>
      <c r="N6" s="5">
        <v>17</v>
      </c>
      <c r="O6" s="5">
        <v>6</v>
      </c>
      <c r="P6" s="69" t="s">
        <v>39</v>
      </c>
      <c r="Q6" s="69" t="s">
        <v>39</v>
      </c>
      <c r="R6" s="60">
        <v>99</v>
      </c>
      <c r="S6" s="5">
        <v>251</v>
      </c>
      <c r="T6" s="5">
        <v>5</v>
      </c>
      <c r="U6" s="5">
        <v>13</v>
      </c>
      <c r="V6" s="5">
        <v>2</v>
      </c>
      <c r="W6" s="5">
        <v>3</v>
      </c>
      <c r="X6" s="5">
        <v>0</v>
      </c>
      <c r="Y6" s="5">
        <v>0</v>
      </c>
      <c r="Z6" s="5">
        <v>186</v>
      </c>
      <c r="AA6" s="5">
        <v>172</v>
      </c>
      <c r="AB6" s="5">
        <v>0</v>
      </c>
      <c r="AC6" s="5">
        <v>1</v>
      </c>
      <c r="AD6" s="5">
        <v>0</v>
      </c>
      <c r="AE6" s="5">
        <v>0</v>
      </c>
    </row>
    <row r="7" spans="1:31" ht="15" customHeight="1">
      <c r="A7" s="55">
        <v>2</v>
      </c>
      <c r="B7" s="55">
        <v>634</v>
      </c>
      <c r="C7" s="7">
        <v>22</v>
      </c>
      <c r="D7" s="9">
        <v>27</v>
      </c>
      <c r="E7" s="5">
        <v>29</v>
      </c>
      <c r="F7" s="5">
        <v>226</v>
      </c>
      <c r="G7" s="53">
        <f>+F7/3</f>
        <v>75.33333333333333</v>
      </c>
      <c r="H7" s="54">
        <v>0</v>
      </c>
      <c r="I7" s="5">
        <v>0</v>
      </c>
      <c r="J7" s="5">
        <v>2</v>
      </c>
      <c r="K7" s="5">
        <v>1</v>
      </c>
      <c r="L7" s="5">
        <v>34</v>
      </c>
      <c r="M7" s="5">
        <v>11</v>
      </c>
      <c r="N7" s="5">
        <v>20</v>
      </c>
      <c r="O7" s="5">
        <v>7</v>
      </c>
      <c r="P7" s="69" t="s">
        <v>39</v>
      </c>
      <c r="Q7" s="69" t="s">
        <v>39</v>
      </c>
      <c r="R7" s="60">
        <v>77</v>
      </c>
      <c r="S7" s="5">
        <v>218</v>
      </c>
      <c r="T7" s="5">
        <v>7</v>
      </c>
      <c r="U7" s="5">
        <v>4</v>
      </c>
      <c r="V7" s="5">
        <v>0</v>
      </c>
      <c r="W7" s="5">
        <v>4</v>
      </c>
      <c r="X7" s="5">
        <v>0</v>
      </c>
      <c r="Y7" s="5">
        <v>1</v>
      </c>
      <c r="Z7" s="5">
        <v>139</v>
      </c>
      <c r="AA7" s="5">
        <v>142</v>
      </c>
      <c r="AB7" s="5">
        <v>0</v>
      </c>
      <c r="AC7" s="5">
        <v>0</v>
      </c>
      <c r="AD7" s="5">
        <v>3</v>
      </c>
      <c r="AE7" s="5">
        <v>0</v>
      </c>
    </row>
    <row r="8" spans="1:31" ht="15" customHeight="1">
      <c r="A8" s="55">
        <v>3</v>
      </c>
      <c r="B8" s="55">
        <f>549-21</f>
        <v>528</v>
      </c>
      <c r="C8" s="7">
        <v>131</v>
      </c>
      <c r="D8" s="9">
        <v>18</v>
      </c>
      <c r="E8" s="5">
        <v>37</v>
      </c>
      <c r="F8" s="5">
        <f>226-19</f>
        <v>207</v>
      </c>
      <c r="G8" s="53">
        <f>+F8/3</f>
        <v>69</v>
      </c>
      <c r="H8" s="54">
        <v>5</v>
      </c>
      <c r="I8" s="5">
        <v>0</v>
      </c>
      <c r="J8" s="1" t="s">
        <v>39</v>
      </c>
      <c r="K8" s="5">
        <v>3</v>
      </c>
      <c r="L8" s="5">
        <v>31</v>
      </c>
      <c r="M8" s="5">
        <v>14</v>
      </c>
      <c r="N8" s="5">
        <v>19</v>
      </c>
      <c r="O8" s="5">
        <v>3</v>
      </c>
      <c r="P8" s="69" t="s">
        <v>39</v>
      </c>
      <c r="Q8" s="69" t="s">
        <v>39</v>
      </c>
      <c r="R8" s="60">
        <v>89</v>
      </c>
      <c r="S8" s="5">
        <v>171</v>
      </c>
      <c r="T8" s="5">
        <v>5</v>
      </c>
      <c r="U8" s="5">
        <v>6</v>
      </c>
      <c r="V8" s="5">
        <v>1</v>
      </c>
      <c r="W8" s="5">
        <v>5</v>
      </c>
      <c r="X8" s="5">
        <v>0</v>
      </c>
      <c r="Y8" s="5">
        <v>1</v>
      </c>
      <c r="Z8" s="5">
        <v>68</v>
      </c>
      <c r="AA8" s="5">
        <v>148</v>
      </c>
      <c r="AB8" s="5">
        <v>0</v>
      </c>
      <c r="AC8" s="5" t="s">
        <v>21</v>
      </c>
      <c r="AD8" s="5">
        <v>0</v>
      </c>
      <c r="AE8" s="5">
        <v>0</v>
      </c>
    </row>
    <row r="9" spans="1:31" ht="15" customHeight="1">
      <c r="A9" s="56">
        <v>4</v>
      </c>
      <c r="B9" s="56">
        <v>646</v>
      </c>
      <c r="C9" s="57">
        <v>117</v>
      </c>
      <c r="D9" s="58">
        <v>26</v>
      </c>
      <c r="E9" s="19">
        <v>41</v>
      </c>
      <c r="F9" s="19">
        <f>207-15</f>
        <v>192</v>
      </c>
      <c r="G9" s="53">
        <f>+F9/3</f>
        <v>64</v>
      </c>
      <c r="H9" s="59">
        <v>7</v>
      </c>
      <c r="I9" s="19">
        <v>0</v>
      </c>
      <c r="J9" s="19">
        <v>2</v>
      </c>
      <c r="K9" s="19">
        <f>-K90</f>
        <v>0</v>
      </c>
      <c r="L9" s="19">
        <v>38</v>
      </c>
      <c r="M9" s="19">
        <v>13</v>
      </c>
      <c r="N9" s="19">
        <v>17</v>
      </c>
      <c r="O9" s="19">
        <v>4</v>
      </c>
      <c r="P9" s="69" t="s">
        <v>39</v>
      </c>
      <c r="Q9" s="69" t="s">
        <v>39</v>
      </c>
      <c r="R9" s="67">
        <v>75</v>
      </c>
      <c r="S9" s="19">
        <v>200</v>
      </c>
      <c r="T9" s="19">
        <v>3</v>
      </c>
      <c r="U9" s="19">
        <v>4</v>
      </c>
      <c r="V9" s="19">
        <v>3</v>
      </c>
      <c r="W9" s="19">
        <v>2</v>
      </c>
      <c r="X9" s="19">
        <v>1</v>
      </c>
      <c r="Y9" s="19">
        <v>1</v>
      </c>
      <c r="Z9" s="19">
        <v>92</v>
      </c>
      <c r="AA9" s="19">
        <v>84</v>
      </c>
      <c r="AB9" s="19">
        <v>0</v>
      </c>
      <c r="AC9" s="19">
        <v>0</v>
      </c>
      <c r="AD9" s="19">
        <v>1</v>
      </c>
      <c r="AE9" s="19">
        <v>0</v>
      </c>
    </row>
    <row r="10" spans="1:31" ht="15" customHeight="1">
      <c r="A10" s="52">
        <v>5</v>
      </c>
      <c r="B10" s="52">
        <v>0</v>
      </c>
      <c r="C10" s="79">
        <v>197</v>
      </c>
      <c r="D10" s="160">
        <v>10</v>
      </c>
      <c r="E10" s="13">
        <v>11</v>
      </c>
      <c r="F10" s="13">
        <v>191</v>
      </c>
      <c r="G10" s="81">
        <f aca="true" t="shared" si="0" ref="G10:G35">+F10/3</f>
        <v>63.666666666666664</v>
      </c>
      <c r="H10" s="82">
        <v>0</v>
      </c>
      <c r="I10" s="13">
        <v>0</v>
      </c>
      <c r="J10" s="13">
        <v>0</v>
      </c>
      <c r="K10" s="13">
        <v>0</v>
      </c>
      <c r="L10" s="13">
        <v>6</v>
      </c>
      <c r="M10" s="13">
        <v>1</v>
      </c>
      <c r="N10" s="13">
        <v>0</v>
      </c>
      <c r="O10" s="13">
        <v>0</v>
      </c>
      <c r="P10" s="83" t="s">
        <v>39</v>
      </c>
      <c r="Q10" s="83" t="s">
        <v>39</v>
      </c>
      <c r="R10" s="84">
        <v>0</v>
      </c>
      <c r="S10" s="13">
        <v>81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56</v>
      </c>
      <c r="AB10" s="13">
        <v>0</v>
      </c>
      <c r="AC10" s="13">
        <v>0</v>
      </c>
      <c r="AD10" s="13">
        <v>0</v>
      </c>
      <c r="AE10" s="13">
        <v>0</v>
      </c>
    </row>
    <row r="11" spans="1:31" ht="15" customHeight="1">
      <c r="A11" s="56">
        <v>6</v>
      </c>
      <c r="B11" s="56">
        <v>733</v>
      </c>
      <c r="C11" s="57">
        <v>171</v>
      </c>
      <c r="D11" s="58">
        <v>24</v>
      </c>
      <c r="E11" s="19">
        <v>33</v>
      </c>
      <c r="F11" s="5">
        <v>182</v>
      </c>
      <c r="G11" s="53">
        <f t="shared" si="0"/>
        <v>60.666666666666664</v>
      </c>
      <c r="H11" s="59">
        <v>2</v>
      </c>
      <c r="I11" s="19">
        <v>0</v>
      </c>
      <c r="J11" s="19">
        <v>1</v>
      </c>
      <c r="K11" s="19">
        <v>1</v>
      </c>
      <c r="L11" s="5">
        <v>49</v>
      </c>
      <c r="M11" s="5">
        <v>13</v>
      </c>
      <c r="N11" s="5">
        <v>24</v>
      </c>
      <c r="O11" s="5">
        <v>5</v>
      </c>
      <c r="P11" s="69">
        <v>1</v>
      </c>
      <c r="Q11" s="69" t="s">
        <v>39</v>
      </c>
      <c r="R11" s="60">
        <v>62</v>
      </c>
      <c r="S11" s="5">
        <v>174</v>
      </c>
      <c r="T11" s="5">
        <v>8</v>
      </c>
      <c r="U11" s="5">
        <v>18</v>
      </c>
      <c r="V11" s="5">
        <v>4</v>
      </c>
      <c r="W11" s="5">
        <v>5</v>
      </c>
      <c r="X11" s="5">
        <v>1</v>
      </c>
      <c r="Y11" s="5">
        <v>2</v>
      </c>
      <c r="Z11" s="5">
        <v>112</v>
      </c>
      <c r="AA11" s="5">
        <v>152</v>
      </c>
      <c r="AB11" s="5">
        <v>0</v>
      </c>
      <c r="AC11" s="5">
        <v>3</v>
      </c>
      <c r="AD11" s="5">
        <v>0</v>
      </c>
      <c r="AE11" s="5">
        <v>0</v>
      </c>
    </row>
    <row r="12" spans="1:31" ht="15" customHeight="1">
      <c r="A12" s="55">
        <v>7</v>
      </c>
      <c r="B12" s="55">
        <v>628</v>
      </c>
      <c r="C12" s="7">
        <v>150</v>
      </c>
      <c r="D12" s="9">
        <v>12</v>
      </c>
      <c r="E12" s="5">
        <v>18</v>
      </c>
      <c r="F12" s="5">
        <v>176</v>
      </c>
      <c r="G12" s="53">
        <f t="shared" si="0"/>
        <v>58.666666666666664</v>
      </c>
      <c r="H12" s="54">
        <v>8</v>
      </c>
      <c r="I12" s="5">
        <v>1</v>
      </c>
      <c r="J12" s="5">
        <v>2</v>
      </c>
      <c r="K12" s="5">
        <v>2</v>
      </c>
      <c r="L12" s="5">
        <v>40</v>
      </c>
      <c r="M12" s="5">
        <v>15</v>
      </c>
      <c r="N12" s="5">
        <v>19</v>
      </c>
      <c r="O12" s="5">
        <v>9</v>
      </c>
      <c r="P12" s="69">
        <v>1</v>
      </c>
      <c r="Q12" s="69" t="s">
        <v>39</v>
      </c>
      <c r="R12" s="60">
        <v>54</v>
      </c>
      <c r="S12" s="5">
        <v>187</v>
      </c>
      <c r="T12" s="5">
        <v>10</v>
      </c>
      <c r="U12" s="5">
        <v>10</v>
      </c>
      <c r="V12" s="5">
        <v>3</v>
      </c>
      <c r="W12" s="5">
        <v>8</v>
      </c>
      <c r="X12" s="5">
        <v>0</v>
      </c>
      <c r="Y12" s="5">
        <v>1</v>
      </c>
      <c r="Z12" s="5">
        <v>299</v>
      </c>
      <c r="AA12" s="5">
        <v>135</v>
      </c>
      <c r="AB12" s="5">
        <v>0</v>
      </c>
      <c r="AC12" s="5">
        <v>1</v>
      </c>
      <c r="AD12" s="5">
        <v>0</v>
      </c>
      <c r="AE12" s="5">
        <v>0</v>
      </c>
    </row>
    <row r="13" spans="1:31" ht="15" customHeight="1">
      <c r="A13" s="56">
        <v>8</v>
      </c>
      <c r="B13" s="55">
        <v>567</v>
      </c>
      <c r="C13" s="7">
        <v>145</v>
      </c>
      <c r="D13" s="9">
        <v>29</v>
      </c>
      <c r="E13" s="5">
        <v>18</v>
      </c>
      <c r="F13" s="5">
        <v>187</v>
      </c>
      <c r="G13" s="53">
        <f t="shared" si="0"/>
        <v>62.333333333333336</v>
      </c>
      <c r="H13" s="54">
        <v>6</v>
      </c>
      <c r="I13" s="5">
        <v>1</v>
      </c>
      <c r="J13" s="5">
        <v>2</v>
      </c>
      <c r="K13" s="5">
        <v>1</v>
      </c>
      <c r="L13" s="5">
        <v>38</v>
      </c>
      <c r="M13" s="5">
        <v>11</v>
      </c>
      <c r="N13" s="5">
        <v>18</v>
      </c>
      <c r="O13" s="5">
        <v>5</v>
      </c>
      <c r="P13" s="69" t="s">
        <v>39</v>
      </c>
      <c r="Q13" s="69" t="s">
        <v>39</v>
      </c>
      <c r="R13" s="60">
        <v>65</v>
      </c>
      <c r="S13" s="5">
        <v>167</v>
      </c>
      <c r="T13" s="5">
        <v>9</v>
      </c>
      <c r="U13" s="5">
        <v>10</v>
      </c>
      <c r="V13" s="5">
        <v>1</v>
      </c>
      <c r="W13" s="5">
        <v>4</v>
      </c>
      <c r="X13" s="5">
        <v>1</v>
      </c>
      <c r="Y13" s="5">
        <v>1</v>
      </c>
      <c r="Z13" s="5">
        <v>269</v>
      </c>
      <c r="AA13" s="5">
        <v>77</v>
      </c>
      <c r="AB13" s="5">
        <v>0</v>
      </c>
      <c r="AC13" s="5">
        <v>2</v>
      </c>
      <c r="AD13" s="5">
        <v>0</v>
      </c>
      <c r="AE13" s="5">
        <v>0</v>
      </c>
    </row>
    <row r="14" spans="1:31" ht="15" customHeight="1">
      <c r="A14" s="55">
        <v>9</v>
      </c>
      <c r="B14" s="55">
        <v>581</v>
      </c>
      <c r="C14" s="7">
        <v>78</v>
      </c>
      <c r="D14" s="9">
        <v>13</v>
      </c>
      <c r="E14" s="5">
        <v>44</v>
      </c>
      <c r="F14" s="5">
        <v>156</v>
      </c>
      <c r="G14" s="53">
        <f t="shared" si="0"/>
        <v>52</v>
      </c>
      <c r="H14" s="54">
        <v>8</v>
      </c>
      <c r="I14" s="5">
        <v>2</v>
      </c>
      <c r="J14" s="5">
        <v>1</v>
      </c>
      <c r="K14" s="5">
        <v>0</v>
      </c>
      <c r="L14" s="5">
        <v>34</v>
      </c>
      <c r="M14" s="5">
        <v>15</v>
      </c>
      <c r="N14" s="5">
        <v>16</v>
      </c>
      <c r="O14" s="5">
        <v>15</v>
      </c>
      <c r="P14" s="69" t="s">
        <v>39</v>
      </c>
      <c r="Q14" s="69" t="s">
        <v>39</v>
      </c>
      <c r="R14" s="60">
        <v>71</v>
      </c>
      <c r="S14" s="5">
        <v>138</v>
      </c>
      <c r="T14" s="5">
        <v>4</v>
      </c>
      <c r="U14" s="5">
        <v>1</v>
      </c>
      <c r="V14" s="5">
        <v>2</v>
      </c>
      <c r="W14" s="5">
        <v>3</v>
      </c>
      <c r="X14" s="5">
        <v>0</v>
      </c>
      <c r="Y14" s="5">
        <v>1</v>
      </c>
      <c r="Z14" s="5">
        <v>145</v>
      </c>
      <c r="AA14" s="5">
        <v>112</v>
      </c>
      <c r="AB14" s="5">
        <v>0</v>
      </c>
      <c r="AC14" s="5">
        <v>1</v>
      </c>
      <c r="AD14" s="5">
        <v>0</v>
      </c>
      <c r="AE14" s="5">
        <v>1</v>
      </c>
    </row>
    <row r="15" spans="1:31" ht="15" customHeight="1">
      <c r="A15" s="52">
        <v>10</v>
      </c>
      <c r="B15" s="52">
        <v>0</v>
      </c>
      <c r="C15" s="79">
        <v>177</v>
      </c>
      <c r="D15" s="160">
        <v>4</v>
      </c>
      <c r="E15" s="13">
        <v>18</v>
      </c>
      <c r="F15" s="13">
        <v>142</v>
      </c>
      <c r="G15" s="81">
        <f t="shared" si="0"/>
        <v>47.333333333333336</v>
      </c>
      <c r="H15" s="82">
        <v>0</v>
      </c>
      <c r="I15" s="13">
        <v>0</v>
      </c>
      <c r="J15" s="13">
        <v>2</v>
      </c>
      <c r="K15" s="13">
        <v>0</v>
      </c>
      <c r="L15" s="13">
        <v>10</v>
      </c>
      <c r="M15" s="13">
        <v>5</v>
      </c>
      <c r="N15" s="13">
        <v>0</v>
      </c>
      <c r="O15" s="13">
        <v>0</v>
      </c>
      <c r="P15" s="83" t="s">
        <v>39</v>
      </c>
      <c r="Q15" s="83" t="s">
        <v>39</v>
      </c>
      <c r="R15" s="84">
        <v>50</v>
      </c>
      <c r="S15" s="13">
        <v>80</v>
      </c>
      <c r="T15" s="13">
        <v>0</v>
      </c>
      <c r="U15" s="13">
        <v>0</v>
      </c>
      <c r="V15" s="13">
        <v>0</v>
      </c>
      <c r="W15" s="13">
        <v>2</v>
      </c>
      <c r="X15" s="13">
        <v>0</v>
      </c>
      <c r="Y15" s="13">
        <v>0</v>
      </c>
      <c r="Z15" s="13">
        <v>0</v>
      </c>
      <c r="AA15" s="13">
        <v>32</v>
      </c>
      <c r="AB15" s="13">
        <v>0</v>
      </c>
      <c r="AC15" s="13">
        <v>0</v>
      </c>
      <c r="AD15" s="13">
        <v>0</v>
      </c>
      <c r="AE15" s="13">
        <v>0</v>
      </c>
    </row>
    <row r="16" spans="1:31" ht="15" customHeight="1">
      <c r="A16" s="52">
        <v>11</v>
      </c>
      <c r="B16" s="52">
        <v>0</v>
      </c>
      <c r="C16" s="79">
        <v>179</v>
      </c>
      <c r="D16" s="160">
        <v>29</v>
      </c>
      <c r="E16" s="13">
        <v>19</v>
      </c>
      <c r="F16" s="13">
        <v>152</v>
      </c>
      <c r="G16" s="81">
        <f t="shared" si="0"/>
        <v>50.666666666666664</v>
      </c>
      <c r="H16" s="82">
        <v>0</v>
      </c>
      <c r="I16" s="13">
        <v>0</v>
      </c>
      <c r="J16" s="13">
        <v>3</v>
      </c>
      <c r="K16" s="13">
        <v>1</v>
      </c>
      <c r="L16" s="13">
        <v>12</v>
      </c>
      <c r="M16" s="13">
        <v>6</v>
      </c>
      <c r="N16" s="13">
        <v>0</v>
      </c>
      <c r="O16" s="13">
        <v>0</v>
      </c>
      <c r="P16" s="83" t="s">
        <v>39</v>
      </c>
      <c r="Q16" s="83" t="s">
        <v>39</v>
      </c>
      <c r="R16" s="84">
        <v>0</v>
      </c>
      <c r="S16" s="13">
        <v>97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20</v>
      </c>
      <c r="AB16" s="13">
        <v>0</v>
      </c>
      <c r="AC16" s="13">
        <v>0</v>
      </c>
      <c r="AD16" s="13">
        <v>0</v>
      </c>
      <c r="AE16" s="13">
        <v>0</v>
      </c>
    </row>
    <row r="17" spans="1:31" ht="15" customHeight="1">
      <c r="A17" s="52">
        <v>12</v>
      </c>
      <c r="B17" s="52">
        <v>0</v>
      </c>
      <c r="C17" s="79">
        <v>195</v>
      </c>
      <c r="D17" s="160">
        <v>19</v>
      </c>
      <c r="E17" s="13">
        <v>7</v>
      </c>
      <c r="F17" s="13">
        <v>165</v>
      </c>
      <c r="G17" s="81">
        <f t="shared" si="0"/>
        <v>55</v>
      </c>
      <c r="H17" s="82">
        <v>0</v>
      </c>
      <c r="I17" s="13">
        <v>0</v>
      </c>
      <c r="J17" s="13">
        <v>1</v>
      </c>
      <c r="K17" s="13">
        <v>2</v>
      </c>
      <c r="L17" s="13">
        <v>4</v>
      </c>
      <c r="M17" s="13">
        <v>6</v>
      </c>
      <c r="N17" s="13">
        <v>0</v>
      </c>
      <c r="O17" s="13">
        <v>0</v>
      </c>
      <c r="P17" s="83" t="s">
        <v>39</v>
      </c>
      <c r="Q17" s="83" t="s">
        <v>39</v>
      </c>
      <c r="R17" s="84">
        <v>0</v>
      </c>
      <c r="S17" s="13">
        <v>9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27</v>
      </c>
      <c r="AB17" s="13">
        <v>0</v>
      </c>
      <c r="AC17" s="13">
        <v>0</v>
      </c>
      <c r="AD17" s="13">
        <v>0</v>
      </c>
      <c r="AE17" s="13">
        <v>0</v>
      </c>
    </row>
    <row r="18" spans="1:31" ht="15" customHeight="1">
      <c r="A18" s="56">
        <v>13</v>
      </c>
      <c r="B18" s="56">
        <v>856</v>
      </c>
      <c r="C18" s="57">
        <v>120</v>
      </c>
      <c r="D18" s="58">
        <v>61</v>
      </c>
      <c r="E18" s="19">
        <v>31</v>
      </c>
      <c r="F18" s="5">
        <v>195</v>
      </c>
      <c r="G18" s="53">
        <f t="shared" si="0"/>
        <v>65</v>
      </c>
      <c r="H18" s="59">
        <v>1</v>
      </c>
      <c r="I18" s="19">
        <v>0</v>
      </c>
      <c r="J18" s="19">
        <v>2</v>
      </c>
      <c r="K18" s="19">
        <v>1</v>
      </c>
      <c r="L18" s="5">
        <v>63</v>
      </c>
      <c r="M18" s="5">
        <v>23</v>
      </c>
      <c r="N18" s="5">
        <v>30</v>
      </c>
      <c r="O18" s="5">
        <v>12</v>
      </c>
      <c r="P18" s="69" t="s">
        <v>39</v>
      </c>
      <c r="Q18" s="69" t="s">
        <v>39</v>
      </c>
      <c r="R18" s="60">
        <v>182</v>
      </c>
      <c r="S18" s="5">
        <v>245</v>
      </c>
      <c r="T18" s="5">
        <v>8</v>
      </c>
      <c r="U18" s="5">
        <v>8</v>
      </c>
      <c r="V18" s="5">
        <v>3</v>
      </c>
      <c r="W18" s="5">
        <v>2</v>
      </c>
      <c r="X18" s="5">
        <v>0</v>
      </c>
      <c r="Y18" s="5">
        <v>0</v>
      </c>
      <c r="Z18" s="5">
        <v>165</v>
      </c>
      <c r="AA18" s="5">
        <v>259</v>
      </c>
      <c r="AB18" s="5">
        <v>0</v>
      </c>
      <c r="AC18" s="5">
        <v>2</v>
      </c>
      <c r="AD18" s="5">
        <v>1</v>
      </c>
      <c r="AE18" s="5">
        <v>0</v>
      </c>
    </row>
    <row r="19" spans="1:31" ht="15" customHeight="1">
      <c r="A19" s="55">
        <v>14</v>
      </c>
      <c r="B19" s="55">
        <v>669</v>
      </c>
      <c r="C19" s="7">
        <v>133</v>
      </c>
      <c r="D19" s="9">
        <v>32</v>
      </c>
      <c r="E19" s="5">
        <v>24</v>
      </c>
      <c r="F19" s="5">
        <v>207</v>
      </c>
      <c r="G19" s="53">
        <f t="shared" si="0"/>
        <v>69</v>
      </c>
      <c r="H19" s="54">
        <v>10</v>
      </c>
      <c r="I19" s="5">
        <v>1</v>
      </c>
      <c r="J19" s="5">
        <v>3</v>
      </c>
      <c r="K19" s="5">
        <v>2</v>
      </c>
      <c r="L19" s="5">
        <v>50</v>
      </c>
      <c r="M19" s="5">
        <v>18</v>
      </c>
      <c r="N19" s="5">
        <v>26</v>
      </c>
      <c r="O19" s="5">
        <v>16</v>
      </c>
      <c r="P19" s="69">
        <v>1</v>
      </c>
      <c r="Q19" s="69" t="s">
        <v>39</v>
      </c>
      <c r="R19" s="60">
        <v>135</v>
      </c>
      <c r="S19" s="5">
        <v>179</v>
      </c>
      <c r="T19" s="5">
        <v>4</v>
      </c>
      <c r="U19" s="5">
        <v>11</v>
      </c>
      <c r="V19" s="5">
        <v>2</v>
      </c>
      <c r="W19" s="5">
        <v>5</v>
      </c>
      <c r="X19" s="5">
        <v>0</v>
      </c>
      <c r="Y19" s="5">
        <v>2</v>
      </c>
      <c r="Z19" s="5">
        <v>112</v>
      </c>
      <c r="AA19" s="5">
        <v>218</v>
      </c>
      <c r="AB19" s="5">
        <v>0</v>
      </c>
      <c r="AC19" s="5">
        <v>5</v>
      </c>
      <c r="AD19" s="5">
        <v>2</v>
      </c>
      <c r="AE19" s="5">
        <v>0</v>
      </c>
    </row>
    <row r="20" spans="1:31" ht="15" customHeight="1">
      <c r="A20" s="56">
        <v>15</v>
      </c>
      <c r="B20" s="55">
        <v>658</v>
      </c>
      <c r="C20" s="7">
        <v>108</v>
      </c>
      <c r="D20" s="9">
        <v>60</v>
      </c>
      <c r="E20" s="5">
        <v>35</v>
      </c>
      <c r="F20" s="5">
        <v>232</v>
      </c>
      <c r="G20" s="53">
        <f t="shared" si="0"/>
        <v>77.33333333333333</v>
      </c>
      <c r="H20" s="54">
        <v>7</v>
      </c>
      <c r="I20" s="5">
        <v>0</v>
      </c>
      <c r="J20" s="5">
        <v>4</v>
      </c>
      <c r="K20" s="5">
        <v>2</v>
      </c>
      <c r="L20" s="5">
        <v>41</v>
      </c>
      <c r="M20" s="5">
        <v>18</v>
      </c>
      <c r="N20" s="5">
        <v>26</v>
      </c>
      <c r="O20" s="5">
        <v>9</v>
      </c>
      <c r="P20" s="69" t="s">
        <v>39</v>
      </c>
      <c r="Q20" s="69" t="s">
        <v>39</v>
      </c>
      <c r="R20" s="60">
        <v>63</v>
      </c>
      <c r="S20" s="5">
        <v>170</v>
      </c>
      <c r="T20" s="5">
        <v>4</v>
      </c>
      <c r="U20" s="5">
        <v>11</v>
      </c>
      <c r="V20" s="5">
        <v>1</v>
      </c>
      <c r="W20" s="5">
        <v>5</v>
      </c>
      <c r="X20" s="5">
        <v>1</v>
      </c>
      <c r="Y20" s="5">
        <v>1</v>
      </c>
      <c r="Z20" s="5">
        <v>181</v>
      </c>
      <c r="AA20" s="5">
        <v>225</v>
      </c>
      <c r="AB20" s="5">
        <v>0</v>
      </c>
      <c r="AC20" s="5">
        <v>3</v>
      </c>
      <c r="AD20" s="5">
        <v>1</v>
      </c>
      <c r="AE20" s="5">
        <v>0</v>
      </c>
    </row>
    <row r="21" spans="1:31" ht="15" customHeight="1">
      <c r="A21" s="55">
        <v>16</v>
      </c>
      <c r="B21" s="55">
        <v>696</v>
      </c>
      <c r="C21" s="7">
        <v>133</v>
      </c>
      <c r="D21" s="9">
        <v>39</v>
      </c>
      <c r="E21" s="5">
        <v>34</v>
      </c>
      <c r="F21" s="5">
        <v>237</v>
      </c>
      <c r="G21" s="53">
        <f t="shared" si="0"/>
        <v>79</v>
      </c>
      <c r="H21" s="54">
        <v>8</v>
      </c>
      <c r="I21" s="5">
        <v>1</v>
      </c>
      <c r="J21" s="5">
        <v>3</v>
      </c>
      <c r="K21" s="5">
        <v>0</v>
      </c>
      <c r="L21" s="5">
        <v>34</v>
      </c>
      <c r="M21" s="5">
        <v>15</v>
      </c>
      <c r="N21" s="5">
        <v>21</v>
      </c>
      <c r="O21" s="5">
        <v>10</v>
      </c>
      <c r="P21" s="69">
        <v>1</v>
      </c>
      <c r="Q21" s="69" t="s">
        <v>39</v>
      </c>
      <c r="R21" s="68">
        <v>120</v>
      </c>
      <c r="S21" s="5">
        <v>186</v>
      </c>
      <c r="T21" s="5">
        <v>3</v>
      </c>
      <c r="U21" s="5">
        <v>25</v>
      </c>
      <c r="V21" s="5">
        <v>5</v>
      </c>
      <c r="W21" s="5">
        <v>6</v>
      </c>
      <c r="X21" s="5">
        <v>0</v>
      </c>
      <c r="Y21" s="5">
        <v>1</v>
      </c>
      <c r="Z21" s="5">
        <v>144</v>
      </c>
      <c r="AA21" s="5">
        <v>249</v>
      </c>
      <c r="AB21" s="5">
        <v>0</v>
      </c>
      <c r="AC21" s="5">
        <v>5</v>
      </c>
      <c r="AD21" s="5">
        <v>2</v>
      </c>
      <c r="AE21" s="5">
        <v>1</v>
      </c>
    </row>
    <row r="22" spans="1:31" ht="15" customHeight="1">
      <c r="A22" s="55">
        <v>17</v>
      </c>
      <c r="B22" s="55">
        <v>604</v>
      </c>
      <c r="C22" s="7">
        <v>123</v>
      </c>
      <c r="D22" s="9">
        <v>24</v>
      </c>
      <c r="E22" s="5">
        <v>42</v>
      </c>
      <c r="F22" s="5">
        <v>219</v>
      </c>
      <c r="G22" s="53">
        <f t="shared" si="0"/>
        <v>73</v>
      </c>
      <c r="H22" s="54">
        <v>8</v>
      </c>
      <c r="I22" s="5">
        <v>0</v>
      </c>
      <c r="J22" s="5">
        <v>1</v>
      </c>
      <c r="K22" s="5">
        <v>1</v>
      </c>
      <c r="L22" s="5">
        <v>24</v>
      </c>
      <c r="M22" s="5">
        <v>22</v>
      </c>
      <c r="N22" s="5">
        <v>22</v>
      </c>
      <c r="O22" s="5">
        <v>7</v>
      </c>
      <c r="P22" s="69" t="s">
        <v>39</v>
      </c>
      <c r="Q22" s="69" t="s">
        <v>39</v>
      </c>
      <c r="R22" s="60">
        <v>76</v>
      </c>
      <c r="S22" s="5">
        <v>125</v>
      </c>
      <c r="T22" s="5">
        <v>2</v>
      </c>
      <c r="U22" s="5">
        <v>18</v>
      </c>
      <c r="V22" s="5">
        <v>1</v>
      </c>
      <c r="W22" s="5">
        <v>4</v>
      </c>
      <c r="X22" s="5">
        <v>0</v>
      </c>
      <c r="Y22" s="5">
        <v>1</v>
      </c>
      <c r="Z22" s="5">
        <v>83</v>
      </c>
      <c r="AA22" s="5">
        <v>212</v>
      </c>
      <c r="AB22" s="5">
        <v>0</v>
      </c>
      <c r="AC22" s="5">
        <v>1</v>
      </c>
      <c r="AD22" s="5">
        <v>2</v>
      </c>
      <c r="AE22" s="5">
        <v>1</v>
      </c>
    </row>
    <row r="23" spans="1:31" ht="15" customHeight="1">
      <c r="A23" s="56">
        <v>18</v>
      </c>
      <c r="B23" s="56">
        <v>697</v>
      </c>
      <c r="C23" s="57">
        <v>147</v>
      </c>
      <c r="D23" s="58">
        <v>60</v>
      </c>
      <c r="E23" s="19">
        <v>35</v>
      </c>
      <c r="F23" s="19">
        <v>244</v>
      </c>
      <c r="G23" s="53">
        <f t="shared" si="0"/>
        <v>81.33333333333333</v>
      </c>
      <c r="H23" s="59">
        <v>3</v>
      </c>
      <c r="I23" s="19">
        <v>1</v>
      </c>
      <c r="J23" s="19">
        <v>1</v>
      </c>
      <c r="K23" s="19">
        <v>0</v>
      </c>
      <c r="L23" s="19">
        <v>47</v>
      </c>
      <c r="M23" s="19">
        <v>13</v>
      </c>
      <c r="N23" s="19">
        <v>23</v>
      </c>
      <c r="O23" s="19">
        <v>2</v>
      </c>
      <c r="P23" s="69" t="s">
        <v>39</v>
      </c>
      <c r="Q23" s="69" t="s">
        <v>39</v>
      </c>
      <c r="R23" s="67">
        <v>111</v>
      </c>
      <c r="S23" s="19">
        <v>144</v>
      </c>
      <c r="T23" s="19">
        <v>5</v>
      </c>
      <c r="U23" s="19">
        <v>7</v>
      </c>
      <c r="V23" s="19">
        <v>0</v>
      </c>
      <c r="W23" s="19">
        <v>5</v>
      </c>
      <c r="X23" s="19">
        <v>0</v>
      </c>
      <c r="Y23" s="19">
        <v>2</v>
      </c>
      <c r="Z23" s="19">
        <v>68</v>
      </c>
      <c r="AA23" s="19">
        <v>148</v>
      </c>
      <c r="AB23" s="19">
        <v>0</v>
      </c>
      <c r="AC23" s="19">
        <v>1</v>
      </c>
      <c r="AD23" s="19">
        <v>2</v>
      </c>
      <c r="AE23" s="19">
        <v>0</v>
      </c>
    </row>
    <row r="24" spans="1:31" ht="15" customHeight="1">
      <c r="A24" s="52">
        <v>19</v>
      </c>
      <c r="B24" s="52">
        <v>0</v>
      </c>
      <c r="C24" s="79">
        <v>209</v>
      </c>
      <c r="D24" s="160">
        <v>13</v>
      </c>
      <c r="E24" s="13">
        <v>16</v>
      </c>
      <c r="F24" s="13">
        <v>241</v>
      </c>
      <c r="G24" s="81">
        <f t="shared" si="0"/>
        <v>80.33333333333333</v>
      </c>
      <c r="H24" s="82">
        <v>0</v>
      </c>
      <c r="I24" s="13">
        <v>0</v>
      </c>
      <c r="J24" s="83" t="s">
        <v>39</v>
      </c>
      <c r="K24" s="13">
        <v>0</v>
      </c>
      <c r="L24" s="13">
        <v>7</v>
      </c>
      <c r="M24" s="13">
        <v>6</v>
      </c>
      <c r="N24" s="13">
        <v>0</v>
      </c>
      <c r="O24" s="13">
        <v>0</v>
      </c>
      <c r="P24" s="83" t="s">
        <v>39</v>
      </c>
      <c r="Q24" s="83" t="s">
        <v>39</v>
      </c>
      <c r="R24" s="84">
        <v>0</v>
      </c>
      <c r="S24" s="13">
        <v>44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40</v>
      </c>
      <c r="AB24" s="13">
        <v>0</v>
      </c>
      <c r="AC24" s="13">
        <v>0</v>
      </c>
      <c r="AD24" s="13">
        <v>0</v>
      </c>
      <c r="AE24" s="13">
        <v>0</v>
      </c>
    </row>
    <row r="25" spans="1:31" ht="15" customHeight="1">
      <c r="A25" s="56">
        <v>20</v>
      </c>
      <c r="B25" s="56">
        <v>962</v>
      </c>
      <c r="C25" s="57">
        <v>120</v>
      </c>
      <c r="D25" s="58">
        <v>47</v>
      </c>
      <c r="E25" s="19">
        <v>45</v>
      </c>
      <c r="F25" s="5">
        <v>243</v>
      </c>
      <c r="G25" s="53">
        <f t="shared" si="0"/>
        <v>81</v>
      </c>
      <c r="H25" s="59">
        <v>8</v>
      </c>
      <c r="I25" s="19">
        <v>1</v>
      </c>
      <c r="J25" s="19">
        <v>1</v>
      </c>
      <c r="K25" s="19">
        <v>1</v>
      </c>
      <c r="L25" s="5">
        <v>68</v>
      </c>
      <c r="M25" s="5">
        <v>15</v>
      </c>
      <c r="N25" s="5">
        <v>21</v>
      </c>
      <c r="O25" s="5">
        <v>11</v>
      </c>
      <c r="P25" s="69" t="s">
        <v>39</v>
      </c>
      <c r="Q25" s="69" t="s">
        <v>39</v>
      </c>
      <c r="R25" s="60">
        <v>125</v>
      </c>
      <c r="S25" s="5">
        <v>290</v>
      </c>
      <c r="T25" s="5">
        <v>12</v>
      </c>
      <c r="U25" s="5">
        <v>22</v>
      </c>
      <c r="V25" s="5">
        <v>10</v>
      </c>
      <c r="W25" s="5">
        <v>15</v>
      </c>
      <c r="X25" s="5">
        <v>1</v>
      </c>
      <c r="Y25" s="5">
        <v>1</v>
      </c>
      <c r="Z25" s="5">
        <v>165</v>
      </c>
      <c r="AA25" s="5">
        <v>238</v>
      </c>
      <c r="AB25" s="5">
        <v>0</v>
      </c>
      <c r="AC25" s="5">
        <v>2</v>
      </c>
      <c r="AD25" s="5">
        <v>2</v>
      </c>
      <c r="AE25" s="5">
        <v>0</v>
      </c>
    </row>
    <row r="26" spans="1:31" ht="15" customHeight="1">
      <c r="A26" s="55">
        <v>21</v>
      </c>
      <c r="B26" s="55">
        <v>666</v>
      </c>
      <c r="C26" s="7">
        <v>108</v>
      </c>
      <c r="D26" s="9">
        <v>35</v>
      </c>
      <c r="E26" s="5">
        <v>25</v>
      </c>
      <c r="F26" s="5">
        <v>253</v>
      </c>
      <c r="G26" s="53">
        <f t="shared" si="0"/>
        <v>84.33333333333333</v>
      </c>
      <c r="H26" s="54">
        <v>8</v>
      </c>
      <c r="I26" s="5">
        <v>0</v>
      </c>
      <c r="J26" s="5">
        <v>2</v>
      </c>
      <c r="K26" s="5">
        <v>0</v>
      </c>
      <c r="L26" s="5">
        <v>69</v>
      </c>
      <c r="M26" s="5">
        <v>13</v>
      </c>
      <c r="N26" s="5">
        <v>19</v>
      </c>
      <c r="O26" s="5">
        <v>8</v>
      </c>
      <c r="P26" s="69" t="s">
        <v>39</v>
      </c>
      <c r="Q26" s="69" t="s">
        <v>39</v>
      </c>
      <c r="R26" s="60">
        <v>100</v>
      </c>
      <c r="S26" s="5">
        <v>255</v>
      </c>
      <c r="T26" s="5">
        <v>1</v>
      </c>
      <c r="U26" s="5">
        <v>13</v>
      </c>
      <c r="V26" s="5">
        <v>2</v>
      </c>
      <c r="W26" s="5">
        <v>5</v>
      </c>
      <c r="X26" s="5">
        <v>0</v>
      </c>
      <c r="Y26" s="5">
        <v>0</v>
      </c>
      <c r="Z26" s="5">
        <v>79</v>
      </c>
      <c r="AA26" s="5">
        <v>175</v>
      </c>
      <c r="AB26" s="5">
        <v>0</v>
      </c>
      <c r="AC26" s="5">
        <v>4</v>
      </c>
      <c r="AD26" s="5">
        <v>1</v>
      </c>
      <c r="AE26" s="5">
        <v>0</v>
      </c>
    </row>
    <row r="27" spans="1:31" ht="15" customHeight="1">
      <c r="A27" s="56">
        <v>22</v>
      </c>
      <c r="B27" s="55">
        <v>792</v>
      </c>
      <c r="C27" s="7">
        <v>109</v>
      </c>
      <c r="D27" s="9">
        <v>31</v>
      </c>
      <c r="E27" s="5">
        <v>43</v>
      </c>
      <c r="F27" s="5">
        <v>241</v>
      </c>
      <c r="G27" s="53">
        <f t="shared" si="0"/>
        <v>80.33333333333333</v>
      </c>
      <c r="H27" s="54">
        <v>14</v>
      </c>
      <c r="I27" s="5">
        <v>0</v>
      </c>
      <c r="J27" s="5">
        <v>2</v>
      </c>
      <c r="K27" s="5">
        <v>0</v>
      </c>
      <c r="L27" s="5">
        <v>70</v>
      </c>
      <c r="M27" s="5">
        <v>21</v>
      </c>
      <c r="N27" s="5">
        <v>15</v>
      </c>
      <c r="O27" s="5">
        <v>14</v>
      </c>
      <c r="P27" s="69" t="s">
        <v>39</v>
      </c>
      <c r="Q27" s="69" t="s">
        <v>39</v>
      </c>
      <c r="R27" s="60">
        <v>141</v>
      </c>
      <c r="S27" s="5">
        <v>277</v>
      </c>
      <c r="T27" s="5">
        <v>2</v>
      </c>
      <c r="U27" s="5">
        <v>5</v>
      </c>
      <c r="V27" s="5">
        <v>5</v>
      </c>
      <c r="W27" s="5">
        <v>11</v>
      </c>
      <c r="X27" s="5">
        <v>0</v>
      </c>
      <c r="Y27" s="5">
        <v>0</v>
      </c>
      <c r="Z27" s="5">
        <v>144</v>
      </c>
      <c r="AA27" s="5">
        <v>161</v>
      </c>
      <c r="AB27" s="5">
        <v>0</v>
      </c>
      <c r="AC27" s="5">
        <v>3</v>
      </c>
      <c r="AD27" s="5">
        <v>0</v>
      </c>
      <c r="AE27" s="5">
        <v>0</v>
      </c>
    </row>
    <row r="28" spans="1:31" ht="15" customHeight="1">
      <c r="A28" s="55">
        <v>23</v>
      </c>
      <c r="B28" s="55">
        <v>786</v>
      </c>
      <c r="C28" s="7">
        <v>111</v>
      </c>
      <c r="D28" s="9">
        <v>26</v>
      </c>
      <c r="E28" s="5">
        <v>26</v>
      </c>
      <c r="F28" s="5">
        <v>241</v>
      </c>
      <c r="G28" s="53">
        <f t="shared" si="0"/>
        <v>80.33333333333333</v>
      </c>
      <c r="H28" s="54">
        <v>7</v>
      </c>
      <c r="I28" s="5">
        <v>1</v>
      </c>
      <c r="J28" s="5">
        <v>2</v>
      </c>
      <c r="K28" s="5">
        <v>1</v>
      </c>
      <c r="L28" s="5">
        <v>60</v>
      </c>
      <c r="M28" s="5">
        <v>19</v>
      </c>
      <c r="N28" s="5">
        <v>21</v>
      </c>
      <c r="O28" s="5">
        <v>6</v>
      </c>
      <c r="P28" s="69" t="s">
        <v>39</v>
      </c>
      <c r="Q28" s="69" t="s">
        <v>39</v>
      </c>
      <c r="R28" s="60">
        <v>88</v>
      </c>
      <c r="S28" s="5">
        <v>225</v>
      </c>
      <c r="T28" s="5">
        <v>3</v>
      </c>
      <c r="U28" s="5">
        <v>6</v>
      </c>
      <c r="V28" s="5">
        <v>6</v>
      </c>
      <c r="W28" s="5">
        <v>7</v>
      </c>
      <c r="X28" s="5">
        <v>0</v>
      </c>
      <c r="Y28" s="5">
        <v>4</v>
      </c>
      <c r="Z28" s="5">
        <v>123</v>
      </c>
      <c r="AA28" s="5">
        <v>172</v>
      </c>
      <c r="AB28" s="5">
        <v>1</v>
      </c>
      <c r="AC28" s="5">
        <v>4</v>
      </c>
      <c r="AD28" s="5">
        <v>0</v>
      </c>
      <c r="AE28" s="5">
        <v>0</v>
      </c>
    </row>
    <row r="29" spans="1:31" ht="15" customHeight="1">
      <c r="A29" s="55">
        <v>24</v>
      </c>
      <c r="B29" s="55">
        <v>738</v>
      </c>
      <c r="C29" s="7">
        <v>130</v>
      </c>
      <c r="D29" s="9">
        <v>45</v>
      </c>
      <c r="E29" s="5">
        <v>41</v>
      </c>
      <c r="F29" s="5">
        <v>245</v>
      </c>
      <c r="G29" s="53">
        <f t="shared" si="0"/>
        <v>81.66666666666667</v>
      </c>
      <c r="H29" s="54">
        <v>6</v>
      </c>
      <c r="I29" s="5">
        <v>0</v>
      </c>
      <c r="J29" s="5">
        <v>0</v>
      </c>
      <c r="K29" s="5">
        <v>1</v>
      </c>
      <c r="L29" s="5">
        <v>72</v>
      </c>
      <c r="M29" s="5">
        <v>22</v>
      </c>
      <c r="N29" s="5">
        <v>18</v>
      </c>
      <c r="O29" s="5">
        <v>8</v>
      </c>
      <c r="P29" s="69" t="s">
        <v>39</v>
      </c>
      <c r="Q29" s="69" t="s">
        <v>39</v>
      </c>
      <c r="R29" s="60">
        <v>125</v>
      </c>
      <c r="S29" s="5">
        <v>250</v>
      </c>
      <c r="T29" s="5">
        <v>2</v>
      </c>
      <c r="U29" s="5">
        <v>12</v>
      </c>
      <c r="V29" s="5">
        <v>2</v>
      </c>
      <c r="W29" s="5">
        <v>5</v>
      </c>
      <c r="X29" s="5">
        <v>0</v>
      </c>
      <c r="Y29" s="5">
        <v>0</v>
      </c>
      <c r="Z29" s="5">
        <v>116</v>
      </c>
      <c r="AA29" s="5">
        <v>156</v>
      </c>
      <c r="AB29" s="5">
        <v>1</v>
      </c>
      <c r="AC29" s="5">
        <v>3</v>
      </c>
      <c r="AD29" s="5">
        <v>0</v>
      </c>
      <c r="AE29" s="5">
        <v>0</v>
      </c>
    </row>
    <row r="30" spans="1:31" ht="15" customHeight="1">
      <c r="A30" s="56">
        <v>25</v>
      </c>
      <c r="B30" s="56">
        <v>796</v>
      </c>
      <c r="C30" s="57">
        <v>161</v>
      </c>
      <c r="D30" s="58">
        <v>59</v>
      </c>
      <c r="E30" s="19">
        <v>45</v>
      </c>
      <c r="F30" s="19">
        <v>259</v>
      </c>
      <c r="G30" s="53">
        <f t="shared" si="0"/>
        <v>86.33333333333333</v>
      </c>
      <c r="H30" s="59">
        <v>3</v>
      </c>
      <c r="I30" s="19">
        <v>1</v>
      </c>
      <c r="J30" s="19">
        <v>2</v>
      </c>
      <c r="K30" s="19">
        <v>0</v>
      </c>
      <c r="L30" s="19">
        <v>56</v>
      </c>
      <c r="M30" s="19">
        <v>27</v>
      </c>
      <c r="N30" s="19">
        <v>10</v>
      </c>
      <c r="O30" s="19">
        <v>6</v>
      </c>
      <c r="P30" s="69" t="s">
        <v>39</v>
      </c>
      <c r="Q30" s="69" t="s">
        <v>39</v>
      </c>
      <c r="R30" s="68">
        <v>126</v>
      </c>
      <c r="S30" s="19">
        <v>200</v>
      </c>
      <c r="T30" s="19">
        <v>3</v>
      </c>
      <c r="U30" s="19">
        <v>20</v>
      </c>
      <c r="V30" s="19">
        <v>2</v>
      </c>
      <c r="W30" s="19">
        <v>3</v>
      </c>
      <c r="X30" s="19">
        <v>0</v>
      </c>
      <c r="Y30" s="19">
        <v>0</v>
      </c>
      <c r="Z30" s="19">
        <v>97</v>
      </c>
      <c r="AA30" s="19">
        <v>201</v>
      </c>
      <c r="AB30" s="19">
        <v>0</v>
      </c>
      <c r="AC30" s="19">
        <v>0</v>
      </c>
      <c r="AD30" s="19">
        <v>1</v>
      </c>
      <c r="AE30" s="19">
        <v>0</v>
      </c>
    </row>
    <row r="31" spans="1:31" ht="15" customHeight="1">
      <c r="A31" s="52">
        <v>26</v>
      </c>
      <c r="B31" s="52">
        <v>0</v>
      </c>
      <c r="C31" s="79">
        <v>247</v>
      </c>
      <c r="D31" s="160">
        <v>28</v>
      </c>
      <c r="E31" s="13">
        <v>22</v>
      </c>
      <c r="F31" s="13">
        <v>265</v>
      </c>
      <c r="G31" s="81">
        <f t="shared" si="0"/>
        <v>88.33333333333333</v>
      </c>
      <c r="H31" s="82">
        <v>0</v>
      </c>
      <c r="I31" s="13">
        <v>0</v>
      </c>
      <c r="J31" s="13">
        <v>0</v>
      </c>
      <c r="K31" s="13">
        <v>1</v>
      </c>
      <c r="L31" s="13">
        <v>11</v>
      </c>
      <c r="M31" s="13">
        <v>7</v>
      </c>
      <c r="N31" s="13">
        <v>0</v>
      </c>
      <c r="O31" s="13">
        <v>0</v>
      </c>
      <c r="P31" s="83" t="s">
        <v>39</v>
      </c>
      <c r="Q31" s="83" t="s">
        <v>39</v>
      </c>
      <c r="R31" s="84">
        <v>0</v>
      </c>
      <c r="S31" s="13">
        <v>97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152</v>
      </c>
      <c r="AB31" s="13">
        <v>0</v>
      </c>
      <c r="AC31" s="13">
        <v>0</v>
      </c>
      <c r="AD31" s="13">
        <v>0</v>
      </c>
      <c r="AE31" s="13">
        <v>0</v>
      </c>
    </row>
    <row r="32" spans="1:31" ht="15" customHeight="1">
      <c r="A32" s="56">
        <v>27</v>
      </c>
      <c r="B32" s="56">
        <v>1282</v>
      </c>
      <c r="C32" s="19">
        <v>123</v>
      </c>
      <c r="D32" s="19">
        <v>65</v>
      </c>
      <c r="E32" s="19">
        <v>59</v>
      </c>
      <c r="F32" s="5">
        <v>271</v>
      </c>
      <c r="G32" s="53">
        <f t="shared" si="0"/>
        <v>90.33333333333333</v>
      </c>
      <c r="H32" s="19">
        <v>9</v>
      </c>
      <c r="I32" s="19">
        <v>2</v>
      </c>
      <c r="J32" s="19">
        <v>3</v>
      </c>
      <c r="K32" s="19">
        <v>1</v>
      </c>
      <c r="L32" s="19">
        <v>86</v>
      </c>
      <c r="M32" s="19">
        <v>25</v>
      </c>
      <c r="N32" s="19">
        <v>18</v>
      </c>
      <c r="O32" s="19">
        <v>11</v>
      </c>
      <c r="P32" s="69" t="s">
        <v>39</v>
      </c>
      <c r="Q32" s="69" t="s">
        <v>39</v>
      </c>
      <c r="R32" s="67">
        <v>122</v>
      </c>
      <c r="S32" s="19">
        <v>384</v>
      </c>
      <c r="T32" s="19">
        <v>3</v>
      </c>
      <c r="U32" s="19">
        <v>23</v>
      </c>
      <c r="V32" s="19">
        <v>9</v>
      </c>
      <c r="W32" s="19">
        <v>26</v>
      </c>
      <c r="X32" s="19">
        <v>1</v>
      </c>
      <c r="Y32" s="19">
        <v>0</v>
      </c>
      <c r="Z32" s="19">
        <v>266</v>
      </c>
      <c r="AA32" s="19">
        <v>129</v>
      </c>
      <c r="AB32" s="19">
        <v>1</v>
      </c>
      <c r="AC32" s="19">
        <v>3</v>
      </c>
      <c r="AD32" s="19">
        <v>1</v>
      </c>
      <c r="AE32" s="19">
        <v>1</v>
      </c>
    </row>
    <row r="33" spans="1:31" ht="15" customHeight="1">
      <c r="A33" s="55">
        <v>28</v>
      </c>
      <c r="B33" s="55">
        <v>789</v>
      </c>
      <c r="C33" s="5">
        <v>110</v>
      </c>
      <c r="D33" s="5">
        <v>34</v>
      </c>
      <c r="E33" s="5">
        <v>52</v>
      </c>
      <c r="F33" s="5">
        <v>253</v>
      </c>
      <c r="G33" s="53">
        <f t="shared" si="0"/>
        <v>84.33333333333333</v>
      </c>
      <c r="H33" s="5">
        <v>8</v>
      </c>
      <c r="I33" s="5">
        <v>2</v>
      </c>
      <c r="J33" s="5">
        <v>2</v>
      </c>
      <c r="K33" s="5">
        <v>1</v>
      </c>
      <c r="L33" s="5">
        <v>59</v>
      </c>
      <c r="M33" s="5">
        <v>16</v>
      </c>
      <c r="N33" s="5">
        <v>22</v>
      </c>
      <c r="O33" s="5">
        <v>5</v>
      </c>
      <c r="P33" s="69" t="s">
        <v>39</v>
      </c>
      <c r="Q33" s="69" t="s">
        <v>39</v>
      </c>
      <c r="R33" s="60">
        <v>135</v>
      </c>
      <c r="S33" s="5">
        <v>376</v>
      </c>
      <c r="T33" s="5">
        <v>1</v>
      </c>
      <c r="U33" s="5">
        <v>10</v>
      </c>
      <c r="V33" s="5">
        <v>7</v>
      </c>
      <c r="W33" s="5">
        <v>8</v>
      </c>
      <c r="X33" s="5">
        <v>0</v>
      </c>
      <c r="Y33" s="5">
        <v>0</v>
      </c>
      <c r="Z33" s="5">
        <v>154</v>
      </c>
      <c r="AA33" s="5">
        <v>184</v>
      </c>
      <c r="AB33" s="5">
        <v>2</v>
      </c>
      <c r="AC33" s="5">
        <v>3</v>
      </c>
      <c r="AD33" s="5">
        <v>0</v>
      </c>
      <c r="AE33" s="5">
        <v>0</v>
      </c>
    </row>
    <row r="34" spans="1:31" ht="15" customHeight="1">
      <c r="A34" s="56">
        <v>29</v>
      </c>
      <c r="B34" s="55">
        <v>922</v>
      </c>
      <c r="C34" s="5">
        <v>158</v>
      </c>
      <c r="D34" s="5">
        <v>57</v>
      </c>
      <c r="E34" s="5">
        <v>45</v>
      </c>
      <c r="F34" s="5">
        <v>265</v>
      </c>
      <c r="G34" s="53">
        <f t="shared" si="0"/>
        <v>88.33333333333333</v>
      </c>
      <c r="H34" s="5">
        <v>10</v>
      </c>
      <c r="I34" s="5">
        <v>0</v>
      </c>
      <c r="J34" s="5">
        <v>2</v>
      </c>
      <c r="K34" s="5">
        <v>0</v>
      </c>
      <c r="L34" s="5">
        <v>60</v>
      </c>
      <c r="M34" s="5">
        <v>20</v>
      </c>
      <c r="N34" s="5">
        <v>11</v>
      </c>
      <c r="O34" s="5">
        <v>16</v>
      </c>
      <c r="P34" s="69" t="s">
        <v>39</v>
      </c>
      <c r="Q34" s="69" t="s">
        <v>39</v>
      </c>
      <c r="R34" s="60">
        <v>136</v>
      </c>
      <c r="S34" s="5">
        <v>285</v>
      </c>
      <c r="T34" s="5">
        <v>3</v>
      </c>
      <c r="U34" s="5">
        <v>17</v>
      </c>
      <c r="V34" s="5">
        <v>4</v>
      </c>
      <c r="W34" s="5">
        <v>6</v>
      </c>
      <c r="X34" s="5">
        <v>0</v>
      </c>
      <c r="Y34" s="5">
        <v>2</v>
      </c>
      <c r="Z34" s="5">
        <v>144</v>
      </c>
      <c r="AA34" s="5">
        <v>219</v>
      </c>
      <c r="AB34" s="5">
        <v>0</v>
      </c>
      <c r="AC34" s="5">
        <v>4</v>
      </c>
      <c r="AD34" s="5">
        <v>0</v>
      </c>
      <c r="AE34" s="5">
        <v>0</v>
      </c>
    </row>
    <row r="35" spans="1:31" ht="15" customHeight="1">
      <c r="A35" s="55">
        <v>30</v>
      </c>
      <c r="B35" s="55">
        <v>862</v>
      </c>
      <c r="C35" s="5">
        <v>134</v>
      </c>
      <c r="D35" s="5">
        <v>29</v>
      </c>
      <c r="E35" s="5">
        <v>47</v>
      </c>
      <c r="F35" s="5">
        <v>247</v>
      </c>
      <c r="G35" s="53">
        <f t="shared" si="0"/>
        <v>82.33333333333333</v>
      </c>
      <c r="H35" s="5">
        <v>10</v>
      </c>
      <c r="I35" s="5">
        <v>3</v>
      </c>
      <c r="J35" s="5">
        <v>2</v>
      </c>
      <c r="K35" s="5">
        <v>0</v>
      </c>
      <c r="L35" s="5">
        <v>64</v>
      </c>
      <c r="M35" s="5">
        <v>11</v>
      </c>
      <c r="N35" s="5">
        <v>19</v>
      </c>
      <c r="O35" s="5">
        <v>9</v>
      </c>
      <c r="P35" s="69" t="s">
        <v>39</v>
      </c>
      <c r="Q35" s="69" t="s">
        <v>39</v>
      </c>
      <c r="R35" s="60">
        <v>111</v>
      </c>
      <c r="S35" s="5">
        <v>237</v>
      </c>
      <c r="T35" s="5">
        <v>4</v>
      </c>
      <c r="U35" s="5">
        <v>10</v>
      </c>
      <c r="V35" s="5">
        <v>1</v>
      </c>
      <c r="W35" s="5">
        <v>7</v>
      </c>
      <c r="X35" s="5">
        <v>1</v>
      </c>
      <c r="Y35" s="5">
        <v>0</v>
      </c>
      <c r="Z35" s="5">
        <v>165</v>
      </c>
      <c r="AA35" s="5">
        <v>214</v>
      </c>
      <c r="AB35" s="5">
        <v>0</v>
      </c>
      <c r="AC35" s="5">
        <v>6</v>
      </c>
      <c r="AD35" s="5">
        <v>1</v>
      </c>
      <c r="AE35" s="5">
        <v>2</v>
      </c>
    </row>
    <row r="36" spans="1:31" ht="15" customHeight="1">
      <c r="A36" s="52" t="s">
        <v>33</v>
      </c>
      <c r="B36" s="13">
        <f aca="true" t="shared" si="1" ref="B36:AE36">SUM(B6:B35)</f>
        <v>17753</v>
      </c>
      <c r="C36" s="13">
        <f t="shared" si="1"/>
        <v>4079</v>
      </c>
      <c r="D36" s="13">
        <f t="shared" si="1"/>
        <v>1000</v>
      </c>
      <c r="E36" s="13">
        <f t="shared" si="1"/>
        <v>970</v>
      </c>
      <c r="F36" s="13">
        <f t="shared" si="1"/>
        <v>6562</v>
      </c>
      <c r="G36" s="13">
        <f t="shared" si="1"/>
        <v>2187.333333333333</v>
      </c>
      <c r="H36" s="13">
        <f t="shared" si="1"/>
        <v>161</v>
      </c>
      <c r="I36" s="13">
        <f t="shared" si="1"/>
        <v>17</v>
      </c>
      <c r="J36" s="13">
        <f t="shared" si="1"/>
        <v>49</v>
      </c>
      <c r="K36" s="13">
        <f t="shared" si="1"/>
        <v>23</v>
      </c>
      <c r="L36" s="13">
        <f t="shared" si="1"/>
        <v>1271</v>
      </c>
      <c r="M36" s="13">
        <f t="shared" si="1"/>
        <v>435</v>
      </c>
      <c r="N36" s="13">
        <f t="shared" si="1"/>
        <v>472</v>
      </c>
      <c r="O36" s="13">
        <f t="shared" si="1"/>
        <v>204</v>
      </c>
      <c r="P36" s="13">
        <f t="shared" si="1"/>
        <v>4</v>
      </c>
      <c r="Q36" s="13">
        <f t="shared" si="1"/>
        <v>0</v>
      </c>
      <c r="R36" s="13">
        <f t="shared" si="1"/>
        <v>2538</v>
      </c>
      <c r="S36" s="13">
        <f t="shared" si="1"/>
        <v>5742</v>
      </c>
      <c r="T36" s="13">
        <f t="shared" si="1"/>
        <v>111</v>
      </c>
      <c r="U36" s="13">
        <f t="shared" si="1"/>
        <v>284</v>
      </c>
      <c r="V36" s="13">
        <f t="shared" si="1"/>
        <v>76</v>
      </c>
      <c r="W36" s="13">
        <f t="shared" si="1"/>
        <v>156</v>
      </c>
      <c r="X36" s="13">
        <f t="shared" si="1"/>
        <v>7</v>
      </c>
      <c r="Y36" s="13">
        <f t="shared" si="1"/>
        <v>22</v>
      </c>
      <c r="Z36" s="13">
        <f t="shared" si="1"/>
        <v>3516</v>
      </c>
      <c r="AA36" s="13">
        <f t="shared" si="1"/>
        <v>4509</v>
      </c>
      <c r="AB36" s="13">
        <f t="shared" si="1"/>
        <v>5</v>
      </c>
      <c r="AC36" s="13">
        <f t="shared" si="1"/>
        <v>57</v>
      </c>
      <c r="AD36" s="13">
        <f t="shared" si="1"/>
        <v>20</v>
      </c>
      <c r="AE36" s="13">
        <f t="shared" si="1"/>
        <v>6</v>
      </c>
    </row>
    <row r="37" spans="1:31" ht="18.75" customHeight="1">
      <c r="A37" s="161" t="s">
        <v>26</v>
      </c>
      <c r="B37" s="162">
        <f>+B36/24</f>
        <v>739.7083333333334</v>
      </c>
      <c r="C37" s="162">
        <f>+C36/30</f>
        <v>135.96666666666667</v>
      </c>
      <c r="D37" s="162">
        <f>+D36/30</f>
        <v>33.333333333333336</v>
      </c>
      <c r="E37" s="162">
        <f>+E36/30</f>
        <v>32.333333333333336</v>
      </c>
      <c r="F37" s="162">
        <f>+F36/30</f>
        <v>218.73333333333332</v>
      </c>
      <c r="G37" s="162">
        <f>+G36/30</f>
        <v>72.9111111111111</v>
      </c>
      <c r="H37" s="162">
        <f>+H36/24</f>
        <v>6.708333333333333</v>
      </c>
      <c r="I37" s="162">
        <f>+I36/24</f>
        <v>0.7083333333333334</v>
      </c>
      <c r="J37" s="162">
        <f>+J36/24</f>
        <v>2.0416666666666665</v>
      </c>
      <c r="K37" s="162">
        <f>+K36/24</f>
        <v>0.9583333333333334</v>
      </c>
      <c r="L37" s="162">
        <f>+L36/30</f>
        <v>42.36666666666667</v>
      </c>
      <c r="M37" s="162">
        <f>+M36/30</f>
        <v>14.5</v>
      </c>
      <c r="N37" s="162">
        <f>+N36/24</f>
        <v>19.666666666666668</v>
      </c>
      <c r="O37" s="162">
        <f>+O36/24</f>
        <v>8.5</v>
      </c>
      <c r="P37" s="162"/>
      <c r="Q37" s="162"/>
      <c r="R37" s="162">
        <f>+R36/24</f>
        <v>105.75</v>
      </c>
      <c r="S37" s="162">
        <f>+S36/30</f>
        <v>191.4</v>
      </c>
      <c r="T37" s="162">
        <f aca="true" t="shared" si="2" ref="T37:Z37">+T36/24</f>
        <v>4.625</v>
      </c>
      <c r="U37" s="162">
        <f t="shared" si="2"/>
        <v>11.833333333333334</v>
      </c>
      <c r="V37" s="162">
        <f t="shared" si="2"/>
        <v>3.1666666666666665</v>
      </c>
      <c r="W37" s="162">
        <f t="shared" si="2"/>
        <v>6.5</v>
      </c>
      <c r="X37" s="162">
        <f t="shared" si="2"/>
        <v>0.2916666666666667</v>
      </c>
      <c r="Y37" s="162">
        <f t="shared" si="2"/>
        <v>0.9166666666666666</v>
      </c>
      <c r="Z37" s="162">
        <f t="shared" si="2"/>
        <v>146.5</v>
      </c>
      <c r="AA37" s="162">
        <f>+AA36/30</f>
        <v>150.3</v>
      </c>
      <c r="AB37" s="162"/>
      <c r="AC37" s="162">
        <f>+AC36/24</f>
        <v>2.375</v>
      </c>
      <c r="AD37" s="162">
        <f>+AD36/24</f>
        <v>0.8333333333333334</v>
      </c>
      <c r="AE37" s="162"/>
    </row>
    <row r="42" ht="12.75">
      <c r="G42" s="17"/>
    </row>
  </sheetData>
  <sheetProtection/>
  <mergeCells count="27">
    <mergeCell ref="A1:AE1"/>
    <mergeCell ref="A3:A4"/>
    <mergeCell ref="B3:B4"/>
    <mergeCell ref="C3:C4"/>
    <mergeCell ref="D3:D4"/>
    <mergeCell ref="E3:E4"/>
    <mergeCell ref="F3:F4"/>
    <mergeCell ref="G3:G4"/>
    <mergeCell ref="H3:H4"/>
    <mergeCell ref="V4:W4"/>
    <mergeCell ref="X4:Y4"/>
    <mergeCell ref="Z4:AA4"/>
    <mergeCell ref="AB4:AC4"/>
    <mergeCell ref="N4:O4"/>
    <mergeCell ref="P4:Q4"/>
    <mergeCell ref="R4:S4"/>
    <mergeCell ref="T4:U4"/>
    <mergeCell ref="AD4:AE4"/>
    <mergeCell ref="A5:C5"/>
    <mergeCell ref="D5:G5"/>
    <mergeCell ref="H5:K5"/>
    <mergeCell ref="I3:I4"/>
    <mergeCell ref="J3:J4"/>
    <mergeCell ref="K3:K4"/>
    <mergeCell ref="L3:Q3"/>
    <mergeCell ref="R3:AE3"/>
    <mergeCell ref="L4:M4"/>
  </mergeCells>
  <printOptions horizontalCentered="1" verticalCentered="1"/>
  <pageMargins left="0.23" right="0" top="0" bottom="0" header="0.5" footer="0.48"/>
  <pageSetup horizontalDpi="600" verticalDpi="600" orientation="landscape" paperSize="5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2"/>
  </sheetPr>
  <dimension ref="A1:AY75"/>
  <sheetViews>
    <sheetView view="pageBreakPreview" zoomScale="60" zoomScalePageLayoutView="0" workbookViewId="0" topLeftCell="A7">
      <selection activeCell="I42" sqref="I42"/>
    </sheetView>
  </sheetViews>
  <sheetFormatPr defaultColWidth="9.140625" defaultRowHeight="12.75"/>
  <cols>
    <col min="1" max="1" width="6.140625" style="0" customWidth="1"/>
    <col min="2" max="2" width="8.421875" style="11" customWidth="1"/>
    <col min="3" max="3" width="6.7109375" style="11" customWidth="1"/>
    <col min="4" max="4" width="6.00390625" style="11" customWidth="1"/>
    <col min="5" max="5" width="5.7109375" style="11" customWidth="1"/>
    <col min="6" max="6" width="7.00390625" style="0" customWidth="1"/>
    <col min="7" max="7" width="6.7109375" style="0" customWidth="1"/>
    <col min="8" max="8" width="8.7109375" style="0" customWidth="1"/>
    <col min="9" max="9" width="7.7109375" style="0" customWidth="1"/>
    <col min="10" max="10" width="8.7109375" style="0" customWidth="1"/>
    <col min="11" max="12" width="6.7109375" style="0" customWidth="1"/>
    <col min="13" max="13" width="5.8515625" style="0" customWidth="1"/>
    <col min="14" max="14" width="5.28125" style="0" customWidth="1"/>
    <col min="15" max="15" width="5.7109375" style="0" customWidth="1"/>
    <col min="16" max="17" width="4.7109375" style="0" customWidth="1"/>
    <col min="18" max="18" width="6.8515625" style="0" customWidth="1"/>
    <col min="19" max="19" width="6.00390625" style="0" customWidth="1"/>
    <col min="20" max="20" width="4.7109375" style="0" customWidth="1"/>
    <col min="21" max="21" width="5.8515625" style="0" customWidth="1"/>
    <col min="22" max="25" width="4.7109375" style="0" customWidth="1"/>
    <col min="26" max="26" width="7.140625" style="0" customWidth="1"/>
    <col min="27" max="27" width="6.421875" style="0" customWidth="1"/>
    <col min="28" max="31" width="4.7109375" style="0" customWidth="1"/>
    <col min="32" max="32" width="9.140625" style="45" customWidth="1"/>
  </cols>
  <sheetData>
    <row r="1" spans="1:31" ht="12" customHeight="1">
      <c r="A1" s="177" t="s">
        <v>44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</row>
    <row r="2" spans="1:31" ht="17.25" customHeight="1" thickBot="1">
      <c r="A2" s="178" t="s">
        <v>45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</row>
    <row r="3" spans="1:31" ht="12" customHeight="1">
      <c r="A3" s="222" t="s">
        <v>34</v>
      </c>
      <c r="B3" s="242" t="s">
        <v>0</v>
      </c>
      <c r="C3" s="244" t="s">
        <v>1</v>
      </c>
      <c r="D3" s="246" t="s">
        <v>29</v>
      </c>
      <c r="E3" s="248" t="s">
        <v>30</v>
      </c>
      <c r="F3" s="239" t="s">
        <v>28</v>
      </c>
      <c r="G3" s="240" t="s">
        <v>2</v>
      </c>
      <c r="H3" s="172" t="s">
        <v>3</v>
      </c>
      <c r="I3" s="171" t="s">
        <v>4</v>
      </c>
      <c r="J3" s="71"/>
      <c r="K3" s="171" t="s">
        <v>6</v>
      </c>
      <c r="L3" s="227" t="s">
        <v>23</v>
      </c>
      <c r="M3" s="227"/>
      <c r="N3" s="227"/>
      <c r="O3" s="227"/>
      <c r="P3" s="227"/>
      <c r="Q3" s="227"/>
      <c r="R3" s="233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5"/>
    </row>
    <row r="4" spans="1:31" ht="86.25" customHeight="1">
      <c r="A4" s="237"/>
      <c r="B4" s="243"/>
      <c r="C4" s="245"/>
      <c r="D4" s="247"/>
      <c r="E4" s="242"/>
      <c r="F4" s="171"/>
      <c r="G4" s="164"/>
      <c r="H4" s="196"/>
      <c r="I4" s="183"/>
      <c r="J4" s="72" t="s">
        <v>42</v>
      </c>
      <c r="K4" s="183"/>
      <c r="L4" s="171" t="s">
        <v>7</v>
      </c>
      <c r="M4" s="171"/>
      <c r="N4" s="171" t="s">
        <v>17</v>
      </c>
      <c r="O4" s="171"/>
      <c r="P4" s="171" t="s">
        <v>8</v>
      </c>
      <c r="Q4" s="171"/>
      <c r="R4" s="173" t="s">
        <v>38</v>
      </c>
      <c r="S4" s="172"/>
      <c r="T4" s="171" t="s">
        <v>10</v>
      </c>
      <c r="U4" s="171"/>
      <c r="V4" s="171" t="s">
        <v>11</v>
      </c>
      <c r="W4" s="171"/>
      <c r="X4" s="171" t="s">
        <v>12</v>
      </c>
      <c r="Y4" s="171"/>
      <c r="Z4" s="171" t="s">
        <v>13</v>
      </c>
      <c r="AA4" s="171"/>
      <c r="AB4" s="180" t="s">
        <v>35</v>
      </c>
      <c r="AC4" s="180"/>
      <c r="AD4" s="171" t="s">
        <v>14</v>
      </c>
      <c r="AE4" s="171"/>
    </row>
    <row r="5" spans="1:31" ht="9.75" customHeight="1">
      <c r="A5" s="228"/>
      <c r="B5" s="188"/>
      <c r="C5" s="189"/>
      <c r="D5" s="229"/>
      <c r="E5" s="230"/>
      <c r="F5" s="230"/>
      <c r="G5" s="231"/>
      <c r="H5" s="187"/>
      <c r="I5" s="188"/>
      <c r="J5" s="188"/>
      <c r="K5" s="232"/>
      <c r="L5" s="5" t="s">
        <v>15</v>
      </c>
      <c r="M5" s="5" t="s">
        <v>16</v>
      </c>
      <c r="N5" s="5" t="s">
        <v>15</v>
      </c>
      <c r="O5" s="5" t="s">
        <v>16</v>
      </c>
      <c r="P5" s="5" t="s">
        <v>15</v>
      </c>
      <c r="Q5" s="5" t="s">
        <v>16</v>
      </c>
      <c r="R5" s="60" t="s">
        <v>15</v>
      </c>
      <c r="S5" s="5" t="s">
        <v>16</v>
      </c>
      <c r="T5" s="5" t="s">
        <v>15</v>
      </c>
      <c r="U5" s="5" t="s">
        <v>16</v>
      </c>
      <c r="V5" s="5" t="s">
        <v>15</v>
      </c>
      <c r="W5" s="5" t="s">
        <v>16</v>
      </c>
      <c r="X5" s="5" t="s">
        <v>15</v>
      </c>
      <c r="Y5" s="5" t="s">
        <v>16</v>
      </c>
      <c r="Z5" s="5" t="s">
        <v>15</v>
      </c>
      <c r="AA5" s="5" t="s">
        <v>16</v>
      </c>
      <c r="AB5" s="5" t="s">
        <v>15</v>
      </c>
      <c r="AC5" s="5" t="s">
        <v>16</v>
      </c>
      <c r="AD5" s="5" t="s">
        <v>15</v>
      </c>
      <c r="AE5" s="5" t="s">
        <v>16</v>
      </c>
    </row>
    <row r="6" spans="1:31" ht="15" customHeight="1">
      <c r="A6" s="56">
        <v>1</v>
      </c>
      <c r="B6" s="75">
        <v>755</v>
      </c>
      <c r="C6" s="7">
        <v>134</v>
      </c>
      <c r="D6" s="76">
        <v>28</v>
      </c>
      <c r="E6" s="5">
        <v>49</v>
      </c>
      <c r="F6" s="76">
        <v>240</v>
      </c>
      <c r="G6" s="53">
        <f>0.8*100</f>
        <v>80</v>
      </c>
      <c r="H6" s="54">
        <v>9</v>
      </c>
      <c r="I6" s="5">
        <v>1</v>
      </c>
      <c r="J6" s="5">
        <v>0</v>
      </c>
      <c r="K6" s="60">
        <v>1</v>
      </c>
      <c r="L6" s="5">
        <v>67</v>
      </c>
      <c r="M6" s="5">
        <v>18</v>
      </c>
      <c r="N6" s="5">
        <v>16</v>
      </c>
      <c r="O6" s="5">
        <v>11</v>
      </c>
      <c r="P6" s="69" t="s">
        <v>39</v>
      </c>
      <c r="Q6" s="69" t="s">
        <v>39</v>
      </c>
      <c r="R6" s="60">
        <v>146</v>
      </c>
      <c r="S6" s="5">
        <v>291</v>
      </c>
      <c r="T6" s="5">
        <v>2</v>
      </c>
      <c r="U6" s="5">
        <v>16</v>
      </c>
      <c r="V6" s="5">
        <v>1</v>
      </c>
      <c r="W6" s="5">
        <v>9</v>
      </c>
      <c r="X6" s="5">
        <v>0</v>
      </c>
      <c r="Y6" s="5">
        <v>0</v>
      </c>
      <c r="Z6" s="5">
        <v>94</v>
      </c>
      <c r="AA6" s="5">
        <v>167</v>
      </c>
      <c r="AB6" s="5">
        <v>0</v>
      </c>
      <c r="AC6" s="5">
        <v>4</v>
      </c>
      <c r="AD6" s="5">
        <v>1</v>
      </c>
      <c r="AE6" s="5">
        <v>0</v>
      </c>
    </row>
    <row r="7" spans="1:31" s="45" customFormat="1" ht="15" customHeight="1">
      <c r="A7" s="52">
        <v>2</v>
      </c>
      <c r="B7" s="78">
        <v>0</v>
      </c>
      <c r="C7" s="79">
        <v>221</v>
      </c>
      <c r="D7" s="80">
        <v>27</v>
      </c>
      <c r="E7" s="13">
        <v>29</v>
      </c>
      <c r="F7" s="80">
        <v>238</v>
      </c>
      <c r="G7" s="81">
        <f aca="true" t="shared" si="0" ref="G7:G36">+F7/3</f>
        <v>79.33333333333333</v>
      </c>
      <c r="H7" s="82">
        <v>0</v>
      </c>
      <c r="I7" s="13">
        <v>0</v>
      </c>
      <c r="J7" s="13">
        <v>0</v>
      </c>
      <c r="K7" s="13">
        <v>1</v>
      </c>
      <c r="L7" s="13">
        <v>7</v>
      </c>
      <c r="M7" s="13">
        <v>3</v>
      </c>
      <c r="N7" s="13">
        <v>0</v>
      </c>
      <c r="O7" s="13">
        <v>1</v>
      </c>
      <c r="P7" s="83" t="s">
        <v>39</v>
      </c>
      <c r="Q7" s="83" t="s">
        <v>39</v>
      </c>
      <c r="R7" s="84">
        <v>0</v>
      </c>
      <c r="S7" s="13">
        <v>62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60</v>
      </c>
      <c r="AB7" s="13">
        <v>0</v>
      </c>
      <c r="AC7" s="13">
        <v>0</v>
      </c>
      <c r="AD7" s="13">
        <v>0</v>
      </c>
      <c r="AE7" s="13">
        <v>0</v>
      </c>
    </row>
    <row r="8" spans="1:31" s="45" customFormat="1" ht="15" customHeight="1">
      <c r="A8" s="52">
        <v>3</v>
      </c>
      <c r="B8" s="78">
        <v>0</v>
      </c>
      <c r="C8" s="79">
        <v>201</v>
      </c>
      <c r="D8" s="80">
        <v>0</v>
      </c>
      <c r="E8" s="13">
        <v>17</v>
      </c>
      <c r="F8" s="80">
        <v>221</v>
      </c>
      <c r="G8" s="81">
        <f t="shared" si="0"/>
        <v>73.66666666666667</v>
      </c>
      <c r="H8" s="82">
        <v>0</v>
      </c>
      <c r="I8" s="13">
        <v>0</v>
      </c>
      <c r="J8" s="13">
        <v>3</v>
      </c>
      <c r="K8" s="13">
        <v>0</v>
      </c>
      <c r="L8" s="13">
        <v>8</v>
      </c>
      <c r="M8" s="13">
        <v>4</v>
      </c>
      <c r="N8" s="13">
        <v>0</v>
      </c>
      <c r="O8" s="13">
        <v>0</v>
      </c>
      <c r="P8" s="83" t="s">
        <v>39</v>
      </c>
      <c r="Q8" s="83" t="s">
        <v>39</v>
      </c>
      <c r="R8" s="84">
        <v>0</v>
      </c>
      <c r="S8" s="13">
        <v>95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36</v>
      </c>
      <c r="AB8" s="13">
        <v>0</v>
      </c>
      <c r="AC8" s="13">
        <v>0</v>
      </c>
      <c r="AD8" s="13">
        <v>0</v>
      </c>
      <c r="AE8" s="13">
        <v>0</v>
      </c>
    </row>
    <row r="9" spans="1:51" ht="15" customHeight="1">
      <c r="A9" s="56">
        <v>4</v>
      </c>
      <c r="B9" s="77">
        <v>1137</v>
      </c>
      <c r="C9" s="57">
        <v>137</v>
      </c>
      <c r="D9" s="76">
        <v>41</v>
      </c>
      <c r="E9" s="19">
        <v>61</v>
      </c>
      <c r="F9" s="76">
        <v>201</v>
      </c>
      <c r="G9" s="53">
        <f t="shared" si="0"/>
        <v>67</v>
      </c>
      <c r="H9" s="54">
        <v>10</v>
      </c>
      <c r="I9" s="5">
        <v>3</v>
      </c>
      <c r="J9" s="19">
        <v>1</v>
      </c>
      <c r="K9" s="19">
        <v>2</v>
      </c>
      <c r="L9" s="19">
        <v>62</v>
      </c>
      <c r="M9" s="19">
        <v>15</v>
      </c>
      <c r="N9" s="19">
        <v>21</v>
      </c>
      <c r="O9" s="19">
        <v>8</v>
      </c>
      <c r="P9" s="69" t="s">
        <v>39</v>
      </c>
      <c r="Q9" s="69" t="s">
        <v>39</v>
      </c>
      <c r="R9" s="67">
        <v>111</v>
      </c>
      <c r="S9" s="19">
        <v>268</v>
      </c>
      <c r="T9" s="19">
        <v>0</v>
      </c>
      <c r="U9" s="19">
        <v>13</v>
      </c>
      <c r="V9" s="19">
        <v>3</v>
      </c>
      <c r="W9" s="19">
        <v>3</v>
      </c>
      <c r="X9" s="19">
        <v>0</v>
      </c>
      <c r="Y9" s="19">
        <v>2</v>
      </c>
      <c r="Z9" s="19">
        <v>131</v>
      </c>
      <c r="AA9" s="19">
        <v>167</v>
      </c>
      <c r="AB9" s="19">
        <v>0</v>
      </c>
      <c r="AC9" s="19">
        <v>4</v>
      </c>
      <c r="AD9" s="19">
        <v>0</v>
      </c>
      <c r="AE9" s="19">
        <v>0</v>
      </c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1:31" ht="15" customHeight="1">
      <c r="A10" s="56">
        <v>5</v>
      </c>
      <c r="B10" s="77">
        <v>887</v>
      </c>
      <c r="C10" s="57">
        <v>113</v>
      </c>
      <c r="D10" s="76">
        <v>40</v>
      </c>
      <c r="E10" s="19">
        <v>25</v>
      </c>
      <c r="F10" s="76">
        <v>216</v>
      </c>
      <c r="G10" s="53">
        <f t="shared" si="0"/>
        <v>72</v>
      </c>
      <c r="H10" s="59">
        <v>5</v>
      </c>
      <c r="I10" s="19">
        <v>0</v>
      </c>
      <c r="J10" s="19">
        <v>1</v>
      </c>
      <c r="K10" s="19">
        <v>0</v>
      </c>
      <c r="L10" s="19">
        <v>67</v>
      </c>
      <c r="M10" s="19">
        <v>22</v>
      </c>
      <c r="N10" s="19">
        <v>24</v>
      </c>
      <c r="O10" s="19">
        <v>5</v>
      </c>
      <c r="P10" s="69" t="s">
        <v>39</v>
      </c>
      <c r="Q10" s="69" t="s">
        <v>39</v>
      </c>
      <c r="R10" s="67">
        <v>178</v>
      </c>
      <c r="S10" s="19">
        <v>198</v>
      </c>
      <c r="T10" s="19">
        <v>2</v>
      </c>
      <c r="U10" s="19">
        <v>11</v>
      </c>
      <c r="V10" s="19">
        <v>6</v>
      </c>
      <c r="W10" s="19">
        <v>6</v>
      </c>
      <c r="X10" s="19">
        <v>0</v>
      </c>
      <c r="Y10" s="19">
        <v>0</v>
      </c>
      <c r="Z10" s="19">
        <v>173</v>
      </c>
      <c r="AA10" s="19">
        <v>206</v>
      </c>
      <c r="AB10" s="19">
        <v>0</v>
      </c>
      <c r="AC10" s="19">
        <v>4</v>
      </c>
      <c r="AD10" s="19">
        <v>0</v>
      </c>
      <c r="AE10" s="19">
        <v>1</v>
      </c>
    </row>
    <row r="11" spans="1:31" ht="15" customHeight="1">
      <c r="A11" s="56">
        <v>6</v>
      </c>
      <c r="B11" s="77">
        <v>862</v>
      </c>
      <c r="C11" s="57">
        <v>101</v>
      </c>
      <c r="D11" s="76">
        <v>25</v>
      </c>
      <c r="E11" s="19">
        <v>31</v>
      </c>
      <c r="F11" s="76">
        <v>210</v>
      </c>
      <c r="G11" s="53">
        <f t="shared" si="0"/>
        <v>70</v>
      </c>
      <c r="H11" s="59">
        <v>8</v>
      </c>
      <c r="I11" s="19">
        <v>6</v>
      </c>
      <c r="J11" s="19">
        <v>0</v>
      </c>
      <c r="K11" s="19">
        <v>1</v>
      </c>
      <c r="L11" s="5">
        <v>70</v>
      </c>
      <c r="M11" s="5">
        <v>9</v>
      </c>
      <c r="N11" s="5">
        <v>17</v>
      </c>
      <c r="O11" s="5">
        <v>9</v>
      </c>
      <c r="P11" s="69" t="s">
        <v>39</v>
      </c>
      <c r="Q11" s="69" t="s">
        <v>39</v>
      </c>
      <c r="R11" s="60">
        <v>100</v>
      </c>
      <c r="S11" s="5">
        <v>236</v>
      </c>
      <c r="T11" s="5">
        <v>2</v>
      </c>
      <c r="U11" s="5">
        <v>7</v>
      </c>
      <c r="V11" s="5">
        <v>1</v>
      </c>
      <c r="W11" s="5">
        <v>4</v>
      </c>
      <c r="X11" s="5">
        <v>0</v>
      </c>
      <c r="Y11" s="5">
        <v>0</v>
      </c>
      <c r="Z11" s="5">
        <v>142</v>
      </c>
      <c r="AA11" s="5">
        <v>154</v>
      </c>
      <c r="AB11" s="5">
        <v>1</v>
      </c>
      <c r="AC11" s="5">
        <v>3</v>
      </c>
      <c r="AD11" s="5">
        <v>1</v>
      </c>
      <c r="AE11" s="5">
        <v>1</v>
      </c>
    </row>
    <row r="12" spans="1:31" ht="15" customHeight="1">
      <c r="A12" s="56">
        <v>7</v>
      </c>
      <c r="B12" s="75">
        <v>765</v>
      </c>
      <c r="C12" s="7">
        <v>122</v>
      </c>
      <c r="D12" s="76">
        <v>23</v>
      </c>
      <c r="E12" s="5">
        <v>17</v>
      </c>
      <c r="F12" s="76">
        <v>216</v>
      </c>
      <c r="G12" s="53">
        <f t="shared" si="0"/>
        <v>72</v>
      </c>
      <c r="H12" s="54">
        <v>6</v>
      </c>
      <c r="I12" s="5">
        <v>4</v>
      </c>
      <c r="J12" s="5">
        <v>4</v>
      </c>
      <c r="K12" s="5">
        <v>0</v>
      </c>
      <c r="L12" s="5">
        <v>48</v>
      </c>
      <c r="M12" s="5">
        <v>13</v>
      </c>
      <c r="N12" s="5">
        <v>21</v>
      </c>
      <c r="O12" s="5">
        <v>4</v>
      </c>
      <c r="P12" s="69" t="s">
        <v>39</v>
      </c>
      <c r="Q12" s="69" t="s">
        <v>39</v>
      </c>
      <c r="R12" s="60">
        <v>113</v>
      </c>
      <c r="S12" s="5">
        <v>146</v>
      </c>
      <c r="T12" s="5">
        <v>4</v>
      </c>
      <c r="U12" s="5">
        <v>6</v>
      </c>
      <c r="V12" s="5">
        <v>2</v>
      </c>
      <c r="W12" s="5">
        <v>5</v>
      </c>
      <c r="X12" s="5">
        <v>3</v>
      </c>
      <c r="Y12" s="5">
        <v>0</v>
      </c>
      <c r="Z12" s="5">
        <v>170</v>
      </c>
      <c r="AA12" s="5">
        <v>136</v>
      </c>
      <c r="AB12" s="5">
        <v>0</v>
      </c>
      <c r="AC12" s="5">
        <v>4</v>
      </c>
      <c r="AD12" s="5">
        <v>0</v>
      </c>
      <c r="AE12" s="5">
        <v>0</v>
      </c>
    </row>
    <row r="13" spans="1:45" ht="15" customHeight="1">
      <c r="A13" s="56">
        <v>8</v>
      </c>
      <c r="B13" s="75">
        <v>727</v>
      </c>
      <c r="C13" s="7">
        <v>112</v>
      </c>
      <c r="D13" s="76">
        <v>31</v>
      </c>
      <c r="E13" s="5">
        <v>28</v>
      </c>
      <c r="F13" s="76">
        <v>219</v>
      </c>
      <c r="G13" s="53">
        <f t="shared" si="0"/>
        <v>73</v>
      </c>
      <c r="H13" s="54">
        <v>5</v>
      </c>
      <c r="I13" s="5">
        <v>5</v>
      </c>
      <c r="J13" s="5">
        <v>1</v>
      </c>
      <c r="K13" s="5">
        <v>1</v>
      </c>
      <c r="L13" s="5">
        <v>45</v>
      </c>
      <c r="M13" s="5">
        <v>19</v>
      </c>
      <c r="N13" s="5">
        <v>20</v>
      </c>
      <c r="O13" s="5">
        <v>2</v>
      </c>
      <c r="P13" s="69" t="s">
        <v>39</v>
      </c>
      <c r="Q13" s="69" t="s">
        <v>39</v>
      </c>
      <c r="R13" s="60">
        <v>158</v>
      </c>
      <c r="S13" s="5">
        <v>243</v>
      </c>
      <c r="T13" s="5">
        <v>2</v>
      </c>
      <c r="U13" s="5">
        <v>13</v>
      </c>
      <c r="V13" s="5">
        <v>2</v>
      </c>
      <c r="W13" s="5">
        <v>9</v>
      </c>
      <c r="X13" s="5">
        <v>1</v>
      </c>
      <c r="Y13" s="5">
        <v>3</v>
      </c>
      <c r="Z13" s="5">
        <v>115</v>
      </c>
      <c r="AA13" s="5">
        <v>223</v>
      </c>
      <c r="AB13" s="5">
        <v>0</v>
      </c>
      <c r="AC13" s="5">
        <v>3</v>
      </c>
      <c r="AD13" s="5">
        <v>0</v>
      </c>
      <c r="AE13" s="5">
        <v>0</v>
      </c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</row>
    <row r="14" spans="1:45" ht="15" customHeight="1">
      <c r="A14" s="56">
        <v>9</v>
      </c>
      <c r="B14" s="75">
        <v>627</v>
      </c>
      <c r="C14" s="7">
        <v>122</v>
      </c>
      <c r="D14" s="76">
        <v>21</v>
      </c>
      <c r="E14" s="5">
        <v>31</v>
      </c>
      <c r="F14" s="76">
        <v>209</v>
      </c>
      <c r="G14" s="53">
        <f t="shared" si="0"/>
        <v>69.66666666666667</v>
      </c>
      <c r="H14" s="54">
        <v>0</v>
      </c>
      <c r="I14" s="5">
        <v>0</v>
      </c>
      <c r="J14" s="5">
        <v>1</v>
      </c>
      <c r="K14" s="5">
        <v>0</v>
      </c>
      <c r="L14" s="5">
        <v>25</v>
      </c>
      <c r="M14" s="5">
        <v>13</v>
      </c>
      <c r="N14" s="5">
        <v>13</v>
      </c>
      <c r="O14" s="5">
        <v>10</v>
      </c>
      <c r="P14" s="69" t="s">
        <v>39</v>
      </c>
      <c r="Q14" s="69" t="s">
        <v>39</v>
      </c>
      <c r="R14" s="60">
        <v>91</v>
      </c>
      <c r="S14" s="5">
        <v>149</v>
      </c>
      <c r="T14" s="5">
        <v>3</v>
      </c>
      <c r="U14" s="5">
        <v>12</v>
      </c>
      <c r="V14" s="5">
        <v>0</v>
      </c>
      <c r="W14" s="5">
        <v>5</v>
      </c>
      <c r="X14" s="5">
        <v>0</v>
      </c>
      <c r="Y14" s="5">
        <v>2</v>
      </c>
      <c r="Z14" s="5">
        <v>58</v>
      </c>
      <c r="AA14" s="5">
        <v>124</v>
      </c>
      <c r="AB14" s="5">
        <v>0</v>
      </c>
      <c r="AC14" s="5">
        <v>1</v>
      </c>
      <c r="AD14" s="5">
        <v>0</v>
      </c>
      <c r="AE14" s="5">
        <v>0</v>
      </c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</row>
    <row r="15" spans="1:31" s="45" customFormat="1" ht="15" customHeight="1">
      <c r="A15" s="52">
        <v>10</v>
      </c>
      <c r="B15" s="78">
        <v>0</v>
      </c>
      <c r="C15" s="79">
        <v>188</v>
      </c>
      <c r="D15" s="80">
        <v>9</v>
      </c>
      <c r="E15" s="13">
        <v>16</v>
      </c>
      <c r="F15" s="80">
        <v>202</v>
      </c>
      <c r="G15" s="81">
        <f t="shared" si="0"/>
        <v>67.33333333333333</v>
      </c>
      <c r="H15" s="82">
        <v>0</v>
      </c>
      <c r="I15" s="13">
        <v>0</v>
      </c>
      <c r="J15" s="13">
        <v>0</v>
      </c>
      <c r="K15" s="13">
        <v>0</v>
      </c>
      <c r="L15" s="13">
        <v>6</v>
      </c>
      <c r="M15" s="13">
        <v>3</v>
      </c>
      <c r="N15" s="13">
        <v>0</v>
      </c>
      <c r="O15" s="13">
        <v>0</v>
      </c>
      <c r="P15" s="83" t="s">
        <v>39</v>
      </c>
      <c r="Q15" s="83" t="s">
        <v>39</v>
      </c>
      <c r="R15" s="84">
        <v>0</v>
      </c>
      <c r="S15" s="13">
        <v>53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42</v>
      </c>
      <c r="AB15" s="13">
        <v>0</v>
      </c>
      <c r="AC15" s="13">
        <v>0</v>
      </c>
      <c r="AD15" s="13">
        <v>0</v>
      </c>
      <c r="AE15" s="13">
        <v>0</v>
      </c>
    </row>
    <row r="16" spans="1:45" ht="15" customHeight="1">
      <c r="A16" s="56">
        <v>11</v>
      </c>
      <c r="B16" s="77">
        <v>1052</v>
      </c>
      <c r="C16" s="57">
        <v>165</v>
      </c>
      <c r="D16" s="76">
        <v>57</v>
      </c>
      <c r="E16" s="19">
        <v>54</v>
      </c>
      <c r="F16" s="76">
        <v>205</v>
      </c>
      <c r="G16" s="53">
        <f t="shared" si="0"/>
        <v>68.33333333333333</v>
      </c>
      <c r="H16" s="59">
        <v>5</v>
      </c>
      <c r="I16" s="19">
        <v>5</v>
      </c>
      <c r="J16" s="19">
        <v>3</v>
      </c>
      <c r="K16" s="19">
        <v>0</v>
      </c>
      <c r="L16" s="19">
        <v>57</v>
      </c>
      <c r="M16" s="19">
        <v>20</v>
      </c>
      <c r="N16" s="19">
        <v>21</v>
      </c>
      <c r="O16" s="19">
        <v>4</v>
      </c>
      <c r="P16" s="69" t="s">
        <v>39</v>
      </c>
      <c r="Q16" s="69" t="s">
        <v>39</v>
      </c>
      <c r="R16" s="67">
        <v>114</v>
      </c>
      <c r="S16" s="19">
        <v>291</v>
      </c>
      <c r="T16" s="19">
        <v>2</v>
      </c>
      <c r="U16" s="19">
        <v>11</v>
      </c>
      <c r="V16" s="19">
        <v>6</v>
      </c>
      <c r="W16" s="19">
        <v>8</v>
      </c>
      <c r="X16" s="19">
        <v>1</v>
      </c>
      <c r="Y16" s="19">
        <v>0</v>
      </c>
      <c r="Z16" s="19">
        <v>159</v>
      </c>
      <c r="AA16" s="19">
        <v>183</v>
      </c>
      <c r="AB16" s="19">
        <v>0</v>
      </c>
      <c r="AC16" s="19">
        <v>3</v>
      </c>
      <c r="AD16" s="19">
        <v>0</v>
      </c>
      <c r="AE16" s="19">
        <v>1</v>
      </c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</row>
    <row r="17" spans="1:45" ht="15" customHeight="1">
      <c r="A17" s="56">
        <v>12</v>
      </c>
      <c r="B17" s="77">
        <v>839</v>
      </c>
      <c r="C17" s="57">
        <v>130</v>
      </c>
      <c r="D17" s="76">
        <v>45</v>
      </c>
      <c r="E17" s="19">
        <v>21</v>
      </c>
      <c r="F17" s="76">
        <v>223</v>
      </c>
      <c r="G17" s="53">
        <f t="shared" si="0"/>
        <v>74.33333333333333</v>
      </c>
      <c r="H17" s="59">
        <v>3</v>
      </c>
      <c r="I17" s="19">
        <v>3</v>
      </c>
      <c r="J17" s="19">
        <v>2</v>
      </c>
      <c r="K17" s="19">
        <v>1</v>
      </c>
      <c r="L17" s="19">
        <v>62</v>
      </c>
      <c r="M17" s="19">
        <v>18</v>
      </c>
      <c r="N17" s="19">
        <v>20</v>
      </c>
      <c r="O17" s="19">
        <v>6</v>
      </c>
      <c r="P17" s="69" t="s">
        <v>39</v>
      </c>
      <c r="Q17" s="69" t="s">
        <v>43</v>
      </c>
      <c r="R17" s="67">
        <v>177</v>
      </c>
      <c r="S17" s="19">
        <v>233</v>
      </c>
      <c r="T17" s="19">
        <v>1</v>
      </c>
      <c r="U17" s="19">
        <v>7</v>
      </c>
      <c r="V17" s="19">
        <v>2</v>
      </c>
      <c r="W17" s="19">
        <v>4</v>
      </c>
      <c r="X17" s="19">
        <v>0</v>
      </c>
      <c r="Y17" s="19">
        <v>0</v>
      </c>
      <c r="Z17" s="19">
        <v>150</v>
      </c>
      <c r="AA17" s="19">
        <v>246</v>
      </c>
      <c r="AB17" s="19">
        <v>1</v>
      </c>
      <c r="AC17" s="19">
        <v>5</v>
      </c>
      <c r="AD17" s="19">
        <v>4</v>
      </c>
      <c r="AE17" s="19">
        <v>0</v>
      </c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</row>
    <row r="18" spans="1:45" ht="15" customHeight="1">
      <c r="A18" s="56">
        <v>13</v>
      </c>
      <c r="B18" s="77">
        <v>881</v>
      </c>
      <c r="C18" s="57">
        <v>137</v>
      </c>
      <c r="D18" s="76">
        <v>37</v>
      </c>
      <c r="E18" s="19">
        <v>28</v>
      </c>
      <c r="F18" s="76">
        <v>232</v>
      </c>
      <c r="G18" s="53">
        <f t="shared" si="0"/>
        <v>77.33333333333333</v>
      </c>
      <c r="H18" s="59">
        <v>6</v>
      </c>
      <c r="I18" s="19">
        <v>0</v>
      </c>
      <c r="J18" s="19">
        <v>0</v>
      </c>
      <c r="K18" s="19">
        <v>0</v>
      </c>
      <c r="L18" s="5">
        <v>65</v>
      </c>
      <c r="M18" s="5">
        <v>13</v>
      </c>
      <c r="N18" s="5">
        <v>16</v>
      </c>
      <c r="O18" s="5">
        <v>10</v>
      </c>
      <c r="P18" s="69" t="s">
        <v>39</v>
      </c>
      <c r="Q18" s="69" t="s">
        <v>39</v>
      </c>
      <c r="R18" s="60">
        <v>134</v>
      </c>
      <c r="S18" s="5">
        <v>303</v>
      </c>
      <c r="T18" s="5">
        <v>2</v>
      </c>
      <c r="U18" s="5">
        <v>8</v>
      </c>
      <c r="V18" s="5">
        <v>1</v>
      </c>
      <c r="W18" s="5">
        <v>6</v>
      </c>
      <c r="X18" s="5">
        <v>0</v>
      </c>
      <c r="Y18" s="5">
        <v>1</v>
      </c>
      <c r="Z18" s="5">
        <v>196</v>
      </c>
      <c r="AA18" s="5">
        <v>273</v>
      </c>
      <c r="AB18" s="5">
        <v>0</v>
      </c>
      <c r="AC18" s="5">
        <v>1</v>
      </c>
      <c r="AD18" s="5">
        <v>0</v>
      </c>
      <c r="AE18" s="5">
        <v>1</v>
      </c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45" ht="15" customHeight="1">
      <c r="A19" s="56">
        <v>14</v>
      </c>
      <c r="B19" s="75">
        <v>863</v>
      </c>
      <c r="C19" s="7">
        <v>126</v>
      </c>
      <c r="D19" s="76">
        <v>25</v>
      </c>
      <c r="E19" s="5">
        <v>53</v>
      </c>
      <c r="F19" s="76">
        <v>204</v>
      </c>
      <c r="G19" s="53">
        <f t="shared" si="0"/>
        <v>68</v>
      </c>
      <c r="H19" s="54">
        <v>4</v>
      </c>
      <c r="I19" s="5">
        <v>6</v>
      </c>
      <c r="J19" s="5">
        <v>2</v>
      </c>
      <c r="K19" s="5">
        <v>0</v>
      </c>
      <c r="L19" s="5">
        <v>59</v>
      </c>
      <c r="M19" s="5">
        <v>17</v>
      </c>
      <c r="N19" s="5">
        <v>21</v>
      </c>
      <c r="O19" s="5">
        <v>5</v>
      </c>
      <c r="P19" s="69" t="s">
        <v>39</v>
      </c>
      <c r="Q19" s="69" t="s">
        <v>39</v>
      </c>
      <c r="R19" s="60">
        <v>110</v>
      </c>
      <c r="S19" s="5">
        <v>157</v>
      </c>
      <c r="T19" s="5">
        <v>3</v>
      </c>
      <c r="U19" s="5">
        <v>12</v>
      </c>
      <c r="V19" s="5">
        <v>3</v>
      </c>
      <c r="W19" s="5">
        <v>6</v>
      </c>
      <c r="X19" s="5">
        <v>1</v>
      </c>
      <c r="Y19" s="5">
        <v>1</v>
      </c>
      <c r="Z19" s="5">
        <v>128</v>
      </c>
      <c r="AA19" s="5">
        <v>202</v>
      </c>
      <c r="AB19" s="5">
        <v>2</v>
      </c>
      <c r="AC19" s="5">
        <v>2</v>
      </c>
      <c r="AD19" s="5">
        <v>0</v>
      </c>
      <c r="AE19" s="5">
        <v>0</v>
      </c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</row>
    <row r="20" spans="1:45" ht="15" customHeight="1">
      <c r="A20" s="56">
        <v>15</v>
      </c>
      <c r="B20" s="75">
        <v>564</v>
      </c>
      <c r="C20" s="7">
        <v>127</v>
      </c>
      <c r="D20" s="76">
        <v>21</v>
      </c>
      <c r="E20" s="5">
        <v>26</v>
      </c>
      <c r="F20" s="76">
        <v>199</v>
      </c>
      <c r="G20" s="53">
        <f t="shared" si="0"/>
        <v>66.33333333333333</v>
      </c>
      <c r="H20" s="54">
        <v>2</v>
      </c>
      <c r="I20" s="5">
        <v>7</v>
      </c>
      <c r="J20" s="5">
        <v>2</v>
      </c>
      <c r="K20" s="5">
        <v>0</v>
      </c>
      <c r="L20" s="5">
        <v>53</v>
      </c>
      <c r="M20" s="5">
        <v>7</v>
      </c>
      <c r="N20" s="5">
        <v>16</v>
      </c>
      <c r="O20" s="5">
        <v>2</v>
      </c>
      <c r="P20" s="69" t="s">
        <v>39</v>
      </c>
      <c r="Q20" s="69" t="s">
        <v>39</v>
      </c>
      <c r="R20" s="60">
        <v>102</v>
      </c>
      <c r="S20" s="5">
        <v>165</v>
      </c>
      <c r="T20" s="5">
        <v>1</v>
      </c>
      <c r="U20" s="5">
        <v>6</v>
      </c>
      <c r="V20" s="5">
        <v>6</v>
      </c>
      <c r="W20" s="5">
        <v>5</v>
      </c>
      <c r="X20" s="5">
        <v>2</v>
      </c>
      <c r="Y20" s="5">
        <v>2</v>
      </c>
      <c r="Z20" s="5">
        <v>91</v>
      </c>
      <c r="AA20" s="5">
        <v>97</v>
      </c>
      <c r="AB20" s="5">
        <v>0</v>
      </c>
      <c r="AC20" s="5">
        <v>0</v>
      </c>
      <c r="AD20" s="5">
        <v>2</v>
      </c>
      <c r="AE20" s="5">
        <v>0</v>
      </c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</row>
    <row r="21" spans="1:31" s="45" customFormat="1" ht="15" customHeight="1">
      <c r="A21" s="52">
        <v>16</v>
      </c>
      <c r="B21" s="78">
        <v>0</v>
      </c>
      <c r="C21" s="79">
        <v>222</v>
      </c>
      <c r="D21" s="80">
        <v>18</v>
      </c>
      <c r="E21" s="13">
        <v>24</v>
      </c>
      <c r="F21" s="80">
        <v>193</v>
      </c>
      <c r="G21" s="81">
        <f t="shared" si="0"/>
        <v>64.33333333333333</v>
      </c>
      <c r="H21" s="82">
        <v>0</v>
      </c>
      <c r="I21" s="13">
        <v>0</v>
      </c>
      <c r="J21" s="13">
        <v>4</v>
      </c>
      <c r="K21" s="13">
        <v>0</v>
      </c>
      <c r="L21" s="13">
        <v>10</v>
      </c>
      <c r="M21" s="13">
        <v>5</v>
      </c>
      <c r="N21" s="13">
        <v>0</v>
      </c>
      <c r="O21" s="13">
        <v>0</v>
      </c>
      <c r="P21" s="83" t="s">
        <v>39</v>
      </c>
      <c r="Q21" s="83" t="s">
        <v>39</v>
      </c>
      <c r="R21" s="85">
        <v>0</v>
      </c>
      <c r="S21" s="13">
        <v>85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30</v>
      </c>
      <c r="AB21" s="13">
        <v>0</v>
      </c>
      <c r="AC21" s="13">
        <v>0</v>
      </c>
      <c r="AD21" s="13">
        <v>0</v>
      </c>
      <c r="AE21" s="13">
        <v>1</v>
      </c>
    </row>
    <row r="22" spans="1:31" s="45" customFormat="1" ht="15" customHeight="1">
      <c r="A22" s="52">
        <v>17</v>
      </c>
      <c r="B22" s="78">
        <v>0</v>
      </c>
      <c r="C22" s="79">
        <v>229</v>
      </c>
      <c r="D22" s="80">
        <v>13</v>
      </c>
      <c r="E22" s="13">
        <v>19</v>
      </c>
      <c r="F22" s="80">
        <v>187</v>
      </c>
      <c r="G22" s="81">
        <f t="shared" si="0"/>
        <v>62.333333333333336</v>
      </c>
      <c r="H22" s="82">
        <v>0</v>
      </c>
      <c r="I22" s="13">
        <v>0</v>
      </c>
      <c r="J22" s="13">
        <v>4</v>
      </c>
      <c r="K22" s="13">
        <v>0</v>
      </c>
      <c r="L22" s="13">
        <v>13</v>
      </c>
      <c r="M22" s="13">
        <v>6</v>
      </c>
      <c r="N22" s="13">
        <v>0</v>
      </c>
      <c r="O22" s="13">
        <v>0</v>
      </c>
      <c r="P22" s="83" t="s">
        <v>39</v>
      </c>
      <c r="Q22" s="83" t="s">
        <v>39</v>
      </c>
      <c r="R22" s="84">
        <v>0</v>
      </c>
      <c r="S22" s="13">
        <v>90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28</v>
      </c>
      <c r="AB22" s="13">
        <v>0</v>
      </c>
      <c r="AC22" s="13">
        <v>0</v>
      </c>
      <c r="AD22" s="13">
        <v>0</v>
      </c>
      <c r="AE22" s="13">
        <v>0</v>
      </c>
    </row>
    <row r="23" spans="1:45" ht="15" customHeight="1">
      <c r="A23" s="56">
        <v>18</v>
      </c>
      <c r="B23" s="77">
        <v>1292</v>
      </c>
      <c r="C23" s="57">
        <v>151</v>
      </c>
      <c r="D23" s="76">
        <v>49</v>
      </c>
      <c r="E23" s="19">
        <v>39</v>
      </c>
      <c r="F23" s="76">
        <v>197</v>
      </c>
      <c r="G23" s="53">
        <f t="shared" si="0"/>
        <v>65.66666666666667</v>
      </c>
      <c r="H23" s="59">
        <v>2</v>
      </c>
      <c r="I23" s="19">
        <v>1</v>
      </c>
      <c r="J23" s="19">
        <v>1</v>
      </c>
      <c r="K23" s="19">
        <v>0</v>
      </c>
      <c r="L23" s="19">
        <v>92</v>
      </c>
      <c r="M23" s="19">
        <v>18</v>
      </c>
      <c r="N23" s="19">
        <v>22</v>
      </c>
      <c r="O23" s="19">
        <v>5</v>
      </c>
      <c r="P23" s="69" t="s">
        <v>39</v>
      </c>
      <c r="Q23" s="69" t="s">
        <v>39</v>
      </c>
      <c r="R23" s="67">
        <v>122</v>
      </c>
      <c r="S23" s="19">
        <v>209</v>
      </c>
      <c r="T23" s="19">
        <v>7</v>
      </c>
      <c r="U23" s="19">
        <v>14</v>
      </c>
      <c r="V23" s="19">
        <v>2</v>
      </c>
      <c r="W23" s="19">
        <v>9</v>
      </c>
      <c r="X23" s="19">
        <v>0</v>
      </c>
      <c r="Y23" s="19">
        <v>3</v>
      </c>
      <c r="Z23" s="19">
        <v>218</v>
      </c>
      <c r="AA23" s="19">
        <v>223</v>
      </c>
      <c r="AB23" s="19">
        <v>0</v>
      </c>
      <c r="AC23" s="19">
        <v>3</v>
      </c>
      <c r="AD23" s="19">
        <v>1</v>
      </c>
      <c r="AE23" s="19">
        <v>0</v>
      </c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</row>
    <row r="24" spans="1:45" ht="15" customHeight="1">
      <c r="A24" s="56">
        <v>19</v>
      </c>
      <c r="B24" s="77">
        <v>915</v>
      </c>
      <c r="C24" s="57">
        <v>130</v>
      </c>
      <c r="D24" s="76">
        <v>49</v>
      </c>
      <c r="E24" s="19">
        <v>22</v>
      </c>
      <c r="F24" s="76">
        <v>224</v>
      </c>
      <c r="G24" s="53">
        <f t="shared" si="0"/>
        <v>74.66666666666667</v>
      </c>
      <c r="H24" s="59">
        <v>7</v>
      </c>
      <c r="I24" s="19">
        <v>4</v>
      </c>
      <c r="J24" s="19">
        <v>2</v>
      </c>
      <c r="K24" s="19">
        <v>1</v>
      </c>
      <c r="L24" s="19">
        <v>84</v>
      </c>
      <c r="M24" s="19">
        <v>22</v>
      </c>
      <c r="N24" s="19">
        <v>19</v>
      </c>
      <c r="O24" s="19">
        <v>10</v>
      </c>
      <c r="P24" s="69" t="s">
        <v>39</v>
      </c>
      <c r="Q24" s="69" t="s">
        <v>43</v>
      </c>
      <c r="R24" s="67">
        <v>197</v>
      </c>
      <c r="S24" s="19">
        <v>276</v>
      </c>
      <c r="T24" s="19">
        <v>3</v>
      </c>
      <c r="U24" s="19">
        <v>7</v>
      </c>
      <c r="V24" s="19">
        <v>4</v>
      </c>
      <c r="W24" s="19">
        <v>5</v>
      </c>
      <c r="X24" s="19">
        <v>1</v>
      </c>
      <c r="Y24" s="19">
        <v>0</v>
      </c>
      <c r="Z24" s="19">
        <v>172</v>
      </c>
      <c r="AA24" s="19">
        <v>252</v>
      </c>
      <c r="AB24" s="19">
        <v>0</v>
      </c>
      <c r="AC24" s="19">
        <v>3</v>
      </c>
      <c r="AD24" s="19">
        <v>0</v>
      </c>
      <c r="AE24" s="19">
        <v>0</v>
      </c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</row>
    <row r="25" spans="1:45" ht="15" customHeight="1">
      <c r="A25" s="56">
        <v>20</v>
      </c>
      <c r="B25" s="77">
        <v>901</v>
      </c>
      <c r="C25" s="57">
        <v>120</v>
      </c>
      <c r="D25" s="76">
        <v>34</v>
      </c>
      <c r="E25" s="19">
        <v>27</v>
      </c>
      <c r="F25" s="76">
        <v>231</v>
      </c>
      <c r="G25" s="53">
        <f t="shared" si="0"/>
        <v>77</v>
      </c>
      <c r="H25" s="59">
        <v>2</v>
      </c>
      <c r="I25" s="19">
        <v>0</v>
      </c>
      <c r="J25" s="19">
        <v>3</v>
      </c>
      <c r="K25" s="19">
        <v>3</v>
      </c>
      <c r="L25" s="5">
        <v>67</v>
      </c>
      <c r="M25" s="5">
        <v>17</v>
      </c>
      <c r="N25" s="5">
        <v>20</v>
      </c>
      <c r="O25" s="5">
        <v>10</v>
      </c>
      <c r="P25" s="69" t="s">
        <v>39</v>
      </c>
      <c r="Q25" s="69" t="s">
        <v>39</v>
      </c>
      <c r="R25" s="60">
        <v>125</v>
      </c>
      <c r="S25" s="5">
        <v>316</v>
      </c>
      <c r="T25" s="5">
        <v>5</v>
      </c>
      <c r="U25" s="5">
        <v>7</v>
      </c>
      <c r="V25" s="5">
        <v>3</v>
      </c>
      <c r="W25" s="5">
        <v>9</v>
      </c>
      <c r="X25" s="5">
        <v>4</v>
      </c>
      <c r="Y25" s="5">
        <v>1</v>
      </c>
      <c r="Z25" s="5">
        <v>137</v>
      </c>
      <c r="AA25" s="5">
        <v>227</v>
      </c>
      <c r="AB25" s="5">
        <v>0</v>
      </c>
      <c r="AC25" s="5">
        <v>2</v>
      </c>
      <c r="AD25" s="5">
        <v>0</v>
      </c>
      <c r="AE25" s="5">
        <v>2</v>
      </c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</row>
    <row r="26" spans="1:45" ht="15" customHeight="1">
      <c r="A26" s="56">
        <v>21</v>
      </c>
      <c r="B26" s="75">
        <v>867</v>
      </c>
      <c r="C26" s="7">
        <v>120</v>
      </c>
      <c r="D26" s="76">
        <v>44</v>
      </c>
      <c r="E26" s="5">
        <v>45</v>
      </c>
      <c r="F26" s="76">
        <v>230</v>
      </c>
      <c r="G26" s="53">
        <f t="shared" si="0"/>
        <v>76.66666666666667</v>
      </c>
      <c r="H26" s="54">
        <v>8</v>
      </c>
      <c r="I26" s="5">
        <v>5</v>
      </c>
      <c r="J26" s="5">
        <v>0</v>
      </c>
      <c r="K26" s="5">
        <v>3</v>
      </c>
      <c r="L26" s="5">
        <v>61</v>
      </c>
      <c r="M26" s="5">
        <v>15</v>
      </c>
      <c r="N26" s="5">
        <v>20</v>
      </c>
      <c r="O26" s="5">
        <v>10</v>
      </c>
      <c r="P26" s="69" t="s">
        <v>39</v>
      </c>
      <c r="Q26" s="69" t="s">
        <v>39</v>
      </c>
      <c r="R26" s="60">
        <v>84</v>
      </c>
      <c r="S26" s="5">
        <v>208</v>
      </c>
      <c r="T26" s="5">
        <v>7</v>
      </c>
      <c r="U26" s="5">
        <v>7</v>
      </c>
      <c r="V26" s="5">
        <v>4</v>
      </c>
      <c r="W26" s="5">
        <v>9</v>
      </c>
      <c r="X26" s="5">
        <v>2</v>
      </c>
      <c r="Y26" s="5">
        <v>0</v>
      </c>
      <c r="Z26" s="5">
        <v>144</v>
      </c>
      <c r="AA26" s="5">
        <v>228</v>
      </c>
      <c r="AB26" s="5">
        <v>2</v>
      </c>
      <c r="AC26" s="5">
        <v>5</v>
      </c>
      <c r="AD26" s="5">
        <v>2</v>
      </c>
      <c r="AE26" s="5">
        <v>1</v>
      </c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</row>
    <row r="27" spans="1:45" ht="15" customHeight="1">
      <c r="A27" s="56">
        <v>22</v>
      </c>
      <c r="B27" s="75">
        <v>730</v>
      </c>
      <c r="C27" s="7">
        <v>98</v>
      </c>
      <c r="D27" s="76">
        <v>41</v>
      </c>
      <c r="E27" s="5">
        <v>38</v>
      </c>
      <c r="F27" s="76">
        <v>233</v>
      </c>
      <c r="G27" s="53">
        <f t="shared" si="0"/>
        <v>77.66666666666667</v>
      </c>
      <c r="H27" s="54">
        <v>7</v>
      </c>
      <c r="I27" s="5">
        <v>1</v>
      </c>
      <c r="J27" s="5">
        <v>1</v>
      </c>
      <c r="K27" s="5">
        <v>0</v>
      </c>
      <c r="L27" s="5">
        <v>38</v>
      </c>
      <c r="M27" s="5">
        <v>25</v>
      </c>
      <c r="N27" s="5">
        <v>12</v>
      </c>
      <c r="O27" s="5">
        <v>9</v>
      </c>
      <c r="P27" s="69" t="s">
        <v>39</v>
      </c>
      <c r="Q27" s="69" t="s">
        <v>39</v>
      </c>
      <c r="R27" s="60">
        <v>115</v>
      </c>
      <c r="S27" s="5">
        <v>273</v>
      </c>
      <c r="T27" s="5">
        <v>1</v>
      </c>
      <c r="U27" s="5">
        <v>12</v>
      </c>
      <c r="V27" s="5">
        <v>6</v>
      </c>
      <c r="W27" s="5">
        <v>8</v>
      </c>
      <c r="X27" s="5">
        <v>0</v>
      </c>
      <c r="Y27" s="5">
        <v>1</v>
      </c>
      <c r="Z27" s="5">
        <v>98</v>
      </c>
      <c r="AA27" s="5">
        <v>219</v>
      </c>
      <c r="AB27" s="5">
        <v>0</v>
      </c>
      <c r="AC27" s="5">
        <v>2</v>
      </c>
      <c r="AD27" s="5">
        <v>0</v>
      </c>
      <c r="AE27" s="5">
        <v>0</v>
      </c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</row>
    <row r="28" spans="1:45" ht="15" customHeight="1">
      <c r="A28" s="56">
        <v>23</v>
      </c>
      <c r="B28" s="75">
        <v>907</v>
      </c>
      <c r="C28" s="7">
        <v>146</v>
      </c>
      <c r="D28" s="76">
        <v>25</v>
      </c>
      <c r="E28" s="5">
        <v>33</v>
      </c>
      <c r="F28" s="76">
        <v>225</v>
      </c>
      <c r="G28" s="53">
        <f t="shared" si="0"/>
        <v>75</v>
      </c>
      <c r="H28" s="54">
        <v>7</v>
      </c>
      <c r="I28" s="5">
        <v>3</v>
      </c>
      <c r="J28" s="5">
        <v>2</v>
      </c>
      <c r="K28" s="5">
        <v>0</v>
      </c>
      <c r="L28" s="5">
        <v>48</v>
      </c>
      <c r="M28" s="5">
        <v>17</v>
      </c>
      <c r="N28" s="5">
        <v>19</v>
      </c>
      <c r="O28" s="5">
        <v>7</v>
      </c>
      <c r="P28" s="69" t="s">
        <v>39</v>
      </c>
      <c r="Q28" s="69" t="s">
        <v>39</v>
      </c>
      <c r="R28" s="60">
        <v>118</v>
      </c>
      <c r="S28" s="5">
        <v>223</v>
      </c>
      <c r="T28" s="5">
        <v>8</v>
      </c>
      <c r="U28" s="5">
        <v>13</v>
      </c>
      <c r="V28" s="5">
        <v>4</v>
      </c>
      <c r="W28" s="5">
        <v>15</v>
      </c>
      <c r="X28" s="5">
        <v>0</v>
      </c>
      <c r="Y28" s="5">
        <v>0</v>
      </c>
      <c r="Z28" s="5">
        <v>102</v>
      </c>
      <c r="AA28" s="5">
        <v>237</v>
      </c>
      <c r="AB28" s="5">
        <v>0</v>
      </c>
      <c r="AC28" s="5">
        <v>1</v>
      </c>
      <c r="AD28" s="5">
        <v>0</v>
      </c>
      <c r="AE28" s="5">
        <v>2</v>
      </c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</row>
    <row r="29" spans="1:31" s="45" customFormat="1" ht="15" customHeight="1">
      <c r="A29" s="52">
        <v>24</v>
      </c>
      <c r="B29" s="78">
        <v>0</v>
      </c>
      <c r="C29" s="79">
        <v>247</v>
      </c>
      <c r="D29" s="80">
        <v>12</v>
      </c>
      <c r="E29" s="80">
        <v>9</v>
      </c>
      <c r="F29" s="80">
        <v>228</v>
      </c>
      <c r="G29" s="81">
        <f t="shared" si="0"/>
        <v>76</v>
      </c>
      <c r="H29" s="82">
        <v>0</v>
      </c>
      <c r="I29" s="13">
        <v>0</v>
      </c>
      <c r="J29" s="13">
        <v>0</v>
      </c>
      <c r="K29" s="13">
        <v>0</v>
      </c>
      <c r="L29" s="13">
        <v>9</v>
      </c>
      <c r="M29" s="13">
        <v>5</v>
      </c>
      <c r="N29" s="13">
        <v>0</v>
      </c>
      <c r="O29" s="13">
        <v>0</v>
      </c>
      <c r="P29" s="83" t="s">
        <v>39</v>
      </c>
      <c r="Q29" s="83" t="s">
        <v>39</v>
      </c>
      <c r="R29" s="84">
        <v>0</v>
      </c>
      <c r="S29" s="13">
        <v>40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37</v>
      </c>
      <c r="AB29" s="13">
        <v>0</v>
      </c>
      <c r="AC29" s="13">
        <v>0</v>
      </c>
      <c r="AD29" s="13">
        <v>0</v>
      </c>
      <c r="AE29" s="13">
        <v>0</v>
      </c>
    </row>
    <row r="30" spans="1:45" ht="15" customHeight="1">
      <c r="A30" s="56">
        <v>25</v>
      </c>
      <c r="B30" s="77">
        <v>1065</v>
      </c>
      <c r="C30" s="57">
        <v>139</v>
      </c>
      <c r="D30" s="76">
        <v>51</v>
      </c>
      <c r="E30" s="5">
        <v>43</v>
      </c>
      <c r="F30" s="76">
        <v>236</v>
      </c>
      <c r="G30" s="53">
        <f t="shared" si="0"/>
        <v>78.66666666666667</v>
      </c>
      <c r="H30" s="59">
        <v>3</v>
      </c>
      <c r="I30" s="19">
        <v>1</v>
      </c>
      <c r="J30" s="19">
        <v>2</v>
      </c>
      <c r="K30" s="19">
        <v>1</v>
      </c>
      <c r="L30" s="19">
        <v>65</v>
      </c>
      <c r="M30" s="19">
        <v>16</v>
      </c>
      <c r="N30" s="19">
        <v>16</v>
      </c>
      <c r="O30" s="19">
        <v>15</v>
      </c>
      <c r="P30" s="69" t="s">
        <v>39</v>
      </c>
      <c r="Q30" s="69" t="s">
        <v>39</v>
      </c>
      <c r="R30" s="60">
        <v>85</v>
      </c>
      <c r="S30" s="5">
        <v>235</v>
      </c>
      <c r="T30" s="19">
        <v>4</v>
      </c>
      <c r="U30" s="19">
        <v>10</v>
      </c>
      <c r="V30" s="19">
        <v>6</v>
      </c>
      <c r="W30" s="19">
        <v>9</v>
      </c>
      <c r="X30" s="19">
        <v>0</v>
      </c>
      <c r="Y30" s="19">
        <v>4</v>
      </c>
      <c r="Z30" s="19">
        <v>100</v>
      </c>
      <c r="AA30" s="19">
        <v>302</v>
      </c>
      <c r="AB30" s="19">
        <v>0</v>
      </c>
      <c r="AC30" s="19">
        <v>4</v>
      </c>
      <c r="AD30" s="19">
        <v>2</v>
      </c>
      <c r="AE30" s="19">
        <v>0</v>
      </c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</row>
    <row r="31" spans="1:45" ht="15" customHeight="1">
      <c r="A31" s="56">
        <v>26</v>
      </c>
      <c r="B31" s="77">
        <v>807</v>
      </c>
      <c r="C31" s="57">
        <v>144</v>
      </c>
      <c r="D31" s="76">
        <v>48</v>
      </c>
      <c r="E31" s="19">
        <v>30</v>
      </c>
      <c r="F31" s="76">
        <v>254</v>
      </c>
      <c r="G31" s="53">
        <f t="shared" si="0"/>
        <v>84.66666666666667</v>
      </c>
      <c r="H31" s="59">
        <v>6</v>
      </c>
      <c r="I31" s="19">
        <v>5</v>
      </c>
      <c r="J31" s="19">
        <v>2</v>
      </c>
      <c r="K31" s="19">
        <v>5</v>
      </c>
      <c r="L31" s="19">
        <v>66</v>
      </c>
      <c r="M31" s="19">
        <v>21</v>
      </c>
      <c r="N31" s="19">
        <v>22</v>
      </c>
      <c r="O31" s="19">
        <v>7</v>
      </c>
      <c r="P31" s="69" t="s">
        <v>39</v>
      </c>
      <c r="Q31" s="69" t="s">
        <v>39</v>
      </c>
      <c r="R31" s="68">
        <v>180</v>
      </c>
      <c r="S31" s="19">
        <v>220</v>
      </c>
      <c r="T31" s="19">
        <v>5</v>
      </c>
      <c r="U31" s="19">
        <v>6</v>
      </c>
      <c r="V31" s="19">
        <v>8</v>
      </c>
      <c r="W31" s="19">
        <v>8</v>
      </c>
      <c r="X31" s="19">
        <v>1</v>
      </c>
      <c r="Y31" s="19">
        <v>1</v>
      </c>
      <c r="Z31" s="19">
        <v>168</v>
      </c>
      <c r="AA31" s="19">
        <v>274</v>
      </c>
      <c r="AB31" s="19">
        <v>1</v>
      </c>
      <c r="AC31" s="19">
        <v>3</v>
      </c>
      <c r="AD31" s="19">
        <v>3</v>
      </c>
      <c r="AE31" s="19">
        <v>0</v>
      </c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</row>
    <row r="32" spans="1:45" ht="15" customHeight="1">
      <c r="A32" s="56">
        <v>27</v>
      </c>
      <c r="B32" s="77">
        <v>818</v>
      </c>
      <c r="C32" s="19">
        <v>104</v>
      </c>
      <c r="D32" s="76">
        <v>35</v>
      </c>
      <c r="E32" s="19">
        <v>59</v>
      </c>
      <c r="F32" s="76">
        <v>230</v>
      </c>
      <c r="G32" s="53">
        <f t="shared" si="0"/>
        <v>76.66666666666667</v>
      </c>
      <c r="H32" s="19">
        <v>7</v>
      </c>
      <c r="I32" s="19">
        <v>3</v>
      </c>
      <c r="J32" s="19">
        <v>2</v>
      </c>
      <c r="K32" s="19">
        <v>1</v>
      </c>
      <c r="L32" s="19">
        <v>36</v>
      </c>
      <c r="M32" s="19">
        <v>16</v>
      </c>
      <c r="N32" s="19">
        <v>16</v>
      </c>
      <c r="O32" s="19">
        <v>12</v>
      </c>
      <c r="P32" s="69" t="s">
        <v>39</v>
      </c>
      <c r="Q32" s="69" t="s">
        <v>39</v>
      </c>
      <c r="R32" s="67">
        <v>121</v>
      </c>
      <c r="S32" s="19">
        <v>362</v>
      </c>
      <c r="T32" s="19">
        <v>4</v>
      </c>
      <c r="U32" s="19">
        <v>11</v>
      </c>
      <c r="V32" s="19">
        <v>6</v>
      </c>
      <c r="W32" s="19">
        <v>11</v>
      </c>
      <c r="X32" s="19">
        <v>0</v>
      </c>
      <c r="Y32" s="19">
        <v>1</v>
      </c>
      <c r="Z32" s="19">
        <v>115</v>
      </c>
      <c r="AA32" s="19">
        <v>181</v>
      </c>
      <c r="AB32" s="19">
        <v>1</v>
      </c>
      <c r="AC32" s="19">
        <v>2</v>
      </c>
      <c r="AD32" s="19">
        <v>1</v>
      </c>
      <c r="AE32" s="19">
        <v>0</v>
      </c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</row>
    <row r="33" spans="1:31" ht="15" customHeight="1">
      <c r="A33" s="56">
        <v>28</v>
      </c>
      <c r="B33" s="75">
        <v>775</v>
      </c>
      <c r="C33" s="5">
        <v>101</v>
      </c>
      <c r="D33" s="76">
        <v>30</v>
      </c>
      <c r="E33" s="5">
        <v>25</v>
      </c>
      <c r="F33" s="76">
        <v>235</v>
      </c>
      <c r="G33" s="53">
        <f t="shared" si="0"/>
        <v>78.33333333333333</v>
      </c>
      <c r="H33" s="5">
        <v>6</v>
      </c>
      <c r="I33" s="5">
        <v>4</v>
      </c>
      <c r="J33" s="5">
        <v>0</v>
      </c>
      <c r="K33" s="5">
        <v>0</v>
      </c>
      <c r="L33" s="5">
        <v>36</v>
      </c>
      <c r="M33" s="5">
        <v>14</v>
      </c>
      <c r="N33" s="5">
        <v>19</v>
      </c>
      <c r="O33" s="5">
        <v>9</v>
      </c>
      <c r="P33" s="69" t="s">
        <v>39</v>
      </c>
      <c r="Q33" s="69" t="s">
        <v>39</v>
      </c>
      <c r="R33" s="67">
        <v>131</v>
      </c>
      <c r="S33" s="19">
        <v>283</v>
      </c>
      <c r="T33" s="5">
        <v>2</v>
      </c>
      <c r="U33" s="5">
        <v>10</v>
      </c>
      <c r="V33" s="5">
        <v>1</v>
      </c>
      <c r="W33" s="5">
        <v>5</v>
      </c>
      <c r="X33" s="5">
        <v>0</v>
      </c>
      <c r="Y33" s="5">
        <v>2</v>
      </c>
      <c r="Z33" s="5">
        <v>94</v>
      </c>
      <c r="AA33" s="5">
        <v>165</v>
      </c>
      <c r="AB33" s="5">
        <v>0</v>
      </c>
      <c r="AC33" s="5">
        <v>3</v>
      </c>
      <c r="AD33" s="5">
        <v>0</v>
      </c>
      <c r="AE33" s="5">
        <v>0</v>
      </c>
    </row>
    <row r="34" spans="1:31" ht="15" customHeight="1">
      <c r="A34" s="56">
        <v>29</v>
      </c>
      <c r="B34" s="75">
        <v>707</v>
      </c>
      <c r="C34" s="5">
        <v>105</v>
      </c>
      <c r="D34" s="5">
        <v>22</v>
      </c>
      <c r="E34" s="5">
        <v>36</v>
      </c>
      <c r="F34" s="5">
        <v>221</v>
      </c>
      <c r="G34" s="53">
        <f t="shared" si="0"/>
        <v>73.66666666666667</v>
      </c>
      <c r="H34" s="5">
        <v>11</v>
      </c>
      <c r="I34" s="5">
        <v>0</v>
      </c>
      <c r="J34" s="5">
        <v>1</v>
      </c>
      <c r="K34" s="5">
        <v>1</v>
      </c>
      <c r="L34" s="5">
        <v>30</v>
      </c>
      <c r="M34" s="5">
        <v>6</v>
      </c>
      <c r="N34" s="5">
        <v>16</v>
      </c>
      <c r="O34" s="5">
        <v>10</v>
      </c>
      <c r="P34" s="69" t="s">
        <v>39</v>
      </c>
      <c r="Q34" s="69" t="s">
        <v>39</v>
      </c>
      <c r="R34" s="60">
        <v>86</v>
      </c>
      <c r="S34" s="5">
        <v>205</v>
      </c>
      <c r="T34" s="5">
        <v>3</v>
      </c>
      <c r="U34" s="5">
        <v>7</v>
      </c>
      <c r="V34" s="5">
        <v>2</v>
      </c>
      <c r="W34" s="5">
        <v>3</v>
      </c>
      <c r="X34" s="5">
        <v>0</v>
      </c>
      <c r="Y34" s="5">
        <v>3</v>
      </c>
      <c r="Z34" s="5">
        <v>72</v>
      </c>
      <c r="AA34" s="5">
        <v>128</v>
      </c>
      <c r="AB34" s="5">
        <v>0</v>
      </c>
      <c r="AC34" s="5">
        <v>4</v>
      </c>
      <c r="AD34" s="5">
        <v>0</v>
      </c>
      <c r="AE34" s="5">
        <v>0</v>
      </c>
    </row>
    <row r="35" spans="1:31" ht="15" customHeight="1">
      <c r="A35" s="56">
        <v>30</v>
      </c>
      <c r="B35" s="75">
        <v>624</v>
      </c>
      <c r="C35" s="5">
        <v>135</v>
      </c>
      <c r="D35" s="5">
        <v>23</v>
      </c>
      <c r="E35" s="5">
        <v>41</v>
      </c>
      <c r="F35" s="5">
        <v>203</v>
      </c>
      <c r="G35" s="53">
        <f t="shared" si="0"/>
        <v>67.66666666666667</v>
      </c>
      <c r="H35" s="5">
        <v>6</v>
      </c>
      <c r="I35" s="5">
        <v>0</v>
      </c>
      <c r="J35" s="5">
        <v>1</v>
      </c>
      <c r="K35" s="5">
        <v>0</v>
      </c>
      <c r="L35" s="5">
        <v>26</v>
      </c>
      <c r="M35" s="5">
        <v>8</v>
      </c>
      <c r="N35" s="5">
        <v>16</v>
      </c>
      <c r="O35" s="5">
        <v>7</v>
      </c>
      <c r="P35" s="69" t="s">
        <v>39</v>
      </c>
      <c r="Q35" s="69" t="s">
        <v>39</v>
      </c>
      <c r="R35" s="60">
        <v>47</v>
      </c>
      <c r="S35" s="5">
        <v>186</v>
      </c>
      <c r="T35" s="5">
        <v>5</v>
      </c>
      <c r="U35" s="5">
        <v>12</v>
      </c>
      <c r="V35" s="5">
        <v>4</v>
      </c>
      <c r="W35" s="5">
        <v>6</v>
      </c>
      <c r="X35" s="5">
        <v>0</v>
      </c>
      <c r="Y35" s="5">
        <v>3</v>
      </c>
      <c r="Z35" s="5">
        <v>45</v>
      </c>
      <c r="AA35" s="5">
        <v>124</v>
      </c>
      <c r="AB35" s="5">
        <v>0</v>
      </c>
      <c r="AC35" s="5">
        <v>2</v>
      </c>
      <c r="AD35" s="5">
        <v>2</v>
      </c>
      <c r="AE35" s="5">
        <v>0</v>
      </c>
    </row>
    <row r="36" spans="1:31" s="45" customFormat="1" ht="15" customHeight="1">
      <c r="A36" s="52">
        <v>31</v>
      </c>
      <c r="B36" s="78">
        <v>0</v>
      </c>
      <c r="C36" s="13">
        <v>148</v>
      </c>
      <c r="D36" s="13">
        <v>13</v>
      </c>
      <c r="E36" s="13">
        <v>22</v>
      </c>
      <c r="F36" s="13">
        <v>194</v>
      </c>
      <c r="G36" s="81">
        <f t="shared" si="0"/>
        <v>64.66666666666667</v>
      </c>
      <c r="H36" s="13">
        <v>0</v>
      </c>
      <c r="I36" s="13">
        <v>0</v>
      </c>
      <c r="J36" s="13">
        <v>0</v>
      </c>
      <c r="K36" s="13">
        <v>1</v>
      </c>
      <c r="L36" s="13">
        <v>10</v>
      </c>
      <c r="M36" s="13">
        <v>7</v>
      </c>
      <c r="N36" s="13">
        <v>0</v>
      </c>
      <c r="O36" s="13">
        <v>0</v>
      </c>
      <c r="P36" s="83" t="s">
        <v>39</v>
      </c>
      <c r="Q36" s="83" t="s">
        <v>39</v>
      </c>
      <c r="R36" s="84">
        <v>0</v>
      </c>
      <c r="S36" s="13">
        <v>91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43</v>
      </c>
      <c r="AB36" s="13">
        <v>0</v>
      </c>
      <c r="AC36" s="13">
        <v>0</v>
      </c>
      <c r="AD36" s="13">
        <v>0</v>
      </c>
      <c r="AE36" s="13">
        <v>0</v>
      </c>
    </row>
    <row r="37" spans="1:31" ht="15" customHeight="1">
      <c r="A37" s="55" t="s">
        <v>33</v>
      </c>
      <c r="B37" s="5">
        <f aca="true" t="shared" si="1" ref="B37:G37">SUM(B6:B36)</f>
        <v>20367</v>
      </c>
      <c r="C37" s="5">
        <f t="shared" si="1"/>
        <v>4475</v>
      </c>
      <c r="D37" s="5">
        <f t="shared" si="1"/>
        <v>937</v>
      </c>
      <c r="E37" s="5">
        <f t="shared" si="1"/>
        <v>998</v>
      </c>
      <c r="F37" s="5">
        <f t="shared" si="1"/>
        <v>6756</v>
      </c>
      <c r="G37" s="10">
        <f t="shared" si="1"/>
        <v>2252</v>
      </c>
      <c r="H37" s="5">
        <f>SUM(H6:H36)</f>
        <v>135</v>
      </c>
      <c r="I37" s="5">
        <f>SUM(I6:I36)</f>
        <v>67</v>
      </c>
      <c r="J37" s="5">
        <f aca="true" t="shared" si="2" ref="J37:O37">SUM(J6:J36)</f>
        <v>45</v>
      </c>
      <c r="K37" s="5">
        <f t="shared" si="2"/>
        <v>23</v>
      </c>
      <c r="L37" s="5">
        <f t="shared" si="2"/>
        <v>1392</v>
      </c>
      <c r="M37" s="5">
        <f t="shared" si="2"/>
        <v>412</v>
      </c>
      <c r="N37" s="5">
        <f t="shared" si="2"/>
        <v>443</v>
      </c>
      <c r="O37" s="5">
        <f t="shared" si="2"/>
        <v>188</v>
      </c>
      <c r="P37" s="5">
        <v>0</v>
      </c>
      <c r="Q37" s="5">
        <v>2</v>
      </c>
      <c r="R37" s="5">
        <f>SUM(R6:R36)</f>
        <v>2945</v>
      </c>
      <c r="S37" s="5">
        <f>SUM(S6:S36)</f>
        <v>6192</v>
      </c>
      <c r="T37" s="5">
        <f aca="true" t="shared" si="3" ref="T37:AE37">SUM(T6:T36)</f>
        <v>78</v>
      </c>
      <c r="U37" s="5">
        <f t="shared" si="3"/>
        <v>238</v>
      </c>
      <c r="V37" s="5">
        <f t="shared" si="3"/>
        <v>83</v>
      </c>
      <c r="W37" s="5">
        <f t="shared" si="3"/>
        <v>167</v>
      </c>
      <c r="X37" s="5">
        <f t="shared" si="3"/>
        <v>16</v>
      </c>
      <c r="Y37" s="5">
        <f t="shared" si="3"/>
        <v>30</v>
      </c>
      <c r="Z37" s="5">
        <f t="shared" si="3"/>
        <v>3072</v>
      </c>
      <c r="AA37" s="5">
        <f t="shared" si="3"/>
        <v>5014</v>
      </c>
      <c r="AB37" s="5">
        <f t="shared" si="3"/>
        <v>8</v>
      </c>
      <c r="AC37" s="5">
        <f t="shared" si="3"/>
        <v>68</v>
      </c>
      <c r="AD37" s="5">
        <f t="shared" si="3"/>
        <v>19</v>
      </c>
      <c r="AE37" s="5">
        <f t="shared" si="3"/>
        <v>10</v>
      </c>
    </row>
    <row r="38" spans="1:32" s="90" customFormat="1" ht="24.75" customHeight="1">
      <c r="A38" s="12" t="s">
        <v>26</v>
      </c>
      <c r="B38" s="10">
        <f>+B37/24</f>
        <v>848.625</v>
      </c>
      <c r="C38" s="10">
        <f>+C37/31</f>
        <v>144.3548387096774</v>
      </c>
      <c r="D38" s="10">
        <f>+D37/31</f>
        <v>30.225806451612904</v>
      </c>
      <c r="E38" s="10">
        <f>+E37/31</f>
        <v>32.193548387096776</v>
      </c>
      <c r="F38" s="10">
        <f>+F37/31</f>
        <v>217.93548387096774</v>
      </c>
      <c r="G38" s="10">
        <f>+G37/31</f>
        <v>72.64516129032258</v>
      </c>
      <c r="H38" s="10">
        <f>+H37/24</f>
        <v>5.625</v>
      </c>
      <c r="I38" s="10">
        <f>+I37/24</f>
        <v>2.7916666666666665</v>
      </c>
      <c r="J38" s="10">
        <f>+J37/31</f>
        <v>1.4516129032258065</v>
      </c>
      <c r="K38" s="10">
        <f>+K37/31</f>
        <v>0.7419354838709677</v>
      </c>
      <c r="L38" s="10">
        <f>+L37/24</f>
        <v>58</v>
      </c>
      <c r="M38" s="10">
        <f>+M37/31</f>
        <v>13.290322580645162</v>
      </c>
      <c r="N38" s="10">
        <f>+N37/24</f>
        <v>18.458333333333332</v>
      </c>
      <c r="O38" s="10">
        <f>+O37/31</f>
        <v>6.064516129032258</v>
      </c>
      <c r="P38" s="10">
        <v>0</v>
      </c>
      <c r="Q38" s="10">
        <v>0</v>
      </c>
      <c r="R38" s="10">
        <f>+R37/24</f>
        <v>122.70833333333333</v>
      </c>
      <c r="S38" s="10">
        <f>+S37/31</f>
        <v>199.74193548387098</v>
      </c>
      <c r="T38" s="10">
        <f>+T37/24</f>
        <v>3.25</v>
      </c>
      <c r="U38" s="10">
        <f>+U37/31</f>
        <v>7.67741935483871</v>
      </c>
      <c r="V38" s="10">
        <f>+V37/24</f>
        <v>3.4583333333333335</v>
      </c>
      <c r="W38" s="10">
        <f>+W37/31</f>
        <v>5.387096774193548</v>
      </c>
      <c r="X38" s="10">
        <f>+X37/24</f>
        <v>0.6666666666666666</v>
      </c>
      <c r="Y38" s="10">
        <f>+Y37/31</f>
        <v>0.967741935483871</v>
      </c>
      <c r="Z38" s="10">
        <f>+Z37/24</f>
        <v>128</v>
      </c>
      <c r="AA38" s="10">
        <f>+AA37/31</f>
        <v>161.74193548387098</v>
      </c>
      <c r="AB38" s="10">
        <f>+AB37/24</f>
        <v>0.3333333333333333</v>
      </c>
      <c r="AC38" s="10">
        <f>+AC37/31</f>
        <v>2.193548387096774</v>
      </c>
      <c r="AD38" s="10">
        <f>+AD37/24</f>
        <v>0.7916666666666666</v>
      </c>
      <c r="AE38" s="10">
        <f>+AE37/31</f>
        <v>0.3225806451612903</v>
      </c>
      <c r="AF38" s="89"/>
    </row>
    <row r="42" ht="15.75">
      <c r="Y42" s="86" t="s">
        <v>46</v>
      </c>
    </row>
    <row r="43" ht="12.75">
      <c r="G43" s="17"/>
    </row>
    <row r="75" spans="4:7" ht="12.75">
      <c r="D75" s="73"/>
      <c r="G75" s="74"/>
    </row>
  </sheetData>
  <sheetProtection/>
  <mergeCells count="27">
    <mergeCell ref="A2:AE2"/>
    <mergeCell ref="A1:AE1"/>
    <mergeCell ref="A3:A4"/>
    <mergeCell ref="B3:B4"/>
    <mergeCell ref="C3:C4"/>
    <mergeCell ref="D3:D4"/>
    <mergeCell ref="E3:E4"/>
    <mergeCell ref="F3:F4"/>
    <mergeCell ref="G3:G4"/>
    <mergeCell ref="H3:H4"/>
    <mergeCell ref="Z4:AA4"/>
    <mergeCell ref="AB4:AC4"/>
    <mergeCell ref="AD4:AE4"/>
    <mergeCell ref="K3:K4"/>
    <mergeCell ref="L3:Q3"/>
    <mergeCell ref="R3:AE3"/>
    <mergeCell ref="L4:M4"/>
    <mergeCell ref="N4:O4"/>
    <mergeCell ref="P4:Q4"/>
    <mergeCell ref="A5:C5"/>
    <mergeCell ref="D5:G5"/>
    <mergeCell ref="H5:K5"/>
    <mergeCell ref="X4:Y4"/>
    <mergeCell ref="R4:S4"/>
    <mergeCell ref="T4:U4"/>
    <mergeCell ref="V4:W4"/>
    <mergeCell ref="I3:I4"/>
  </mergeCells>
  <printOptions horizontalCentered="1" verticalCentered="1"/>
  <pageMargins left="0.25" right="0" top="0.15" bottom="0.1" header="0" footer="0"/>
  <pageSetup horizontalDpi="600" verticalDpi="600" orientation="landscape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AY77"/>
  <sheetViews>
    <sheetView view="pageBreakPreview" zoomScale="75" zoomScaleSheetLayoutView="75" zoomScalePageLayoutView="0" workbookViewId="0" topLeftCell="A13">
      <selection activeCell="G38" sqref="G38"/>
    </sheetView>
  </sheetViews>
  <sheetFormatPr defaultColWidth="9.140625" defaultRowHeight="12.75"/>
  <cols>
    <col min="1" max="1" width="6.140625" style="0" customWidth="1"/>
    <col min="2" max="2" width="8.421875" style="11" customWidth="1"/>
    <col min="3" max="3" width="6.7109375" style="11" customWidth="1"/>
    <col min="4" max="4" width="6.00390625" style="11" customWidth="1"/>
    <col min="5" max="5" width="5.7109375" style="11" customWidth="1"/>
    <col min="6" max="6" width="7.00390625" style="0" customWidth="1"/>
    <col min="7" max="7" width="6.7109375" style="0" customWidth="1"/>
    <col min="8" max="8" width="8.7109375" style="0" customWidth="1"/>
    <col min="9" max="9" width="7.7109375" style="0" customWidth="1"/>
    <col min="10" max="10" width="8.7109375" style="0" customWidth="1"/>
    <col min="11" max="11" width="6.7109375" style="0" customWidth="1"/>
    <col min="12" max="12" width="7.7109375" style="0" customWidth="1"/>
    <col min="13" max="13" width="6.57421875" style="0" customWidth="1"/>
    <col min="14" max="14" width="6.28125" style="0" customWidth="1"/>
    <col min="15" max="16" width="5.7109375" style="0" customWidth="1"/>
    <col min="17" max="17" width="5.8515625" style="0" customWidth="1"/>
    <col min="18" max="18" width="6.8515625" style="0" customWidth="1"/>
    <col min="19" max="19" width="6.421875" style="0" customWidth="1"/>
    <col min="20" max="21" width="6.00390625" style="0" customWidth="1"/>
    <col min="22" max="22" width="4.7109375" style="0" customWidth="1"/>
    <col min="23" max="23" width="5.57421875" style="0" customWidth="1"/>
    <col min="24" max="25" width="4.7109375" style="0" customWidth="1"/>
    <col min="26" max="26" width="7.140625" style="0" customWidth="1"/>
    <col min="27" max="27" width="6.421875" style="0" customWidth="1"/>
    <col min="28" max="28" width="6.57421875" style="0" customWidth="1"/>
    <col min="29" max="29" width="6.00390625" style="0" customWidth="1"/>
    <col min="30" max="30" width="6.421875" style="0" customWidth="1"/>
    <col min="31" max="31" width="8.57421875" style="0" customWidth="1"/>
    <col min="32" max="32" width="9.140625" style="45" customWidth="1"/>
  </cols>
  <sheetData>
    <row r="1" spans="1:31" ht="12" customHeight="1">
      <c r="A1" s="177" t="s">
        <v>44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</row>
    <row r="2" spans="1:32" ht="17.25" customHeight="1" thickBot="1">
      <c r="A2" s="178" t="s">
        <v>48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92"/>
    </row>
    <row r="3" spans="1:32" ht="12" customHeight="1">
      <c r="A3" s="222" t="s">
        <v>34</v>
      </c>
      <c r="B3" s="242" t="s">
        <v>0</v>
      </c>
      <c r="C3" s="244" t="s">
        <v>1</v>
      </c>
      <c r="D3" s="246" t="s">
        <v>29</v>
      </c>
      <c r="E3" s="248" t="s">
        <v>30</v>
      </c>
      <c r="F3" s="239" t="s">
        <v>28</v>
      </c>
      <c r="G3" s="240" t="s">
        <v>2</v>
      </c>
      <c r="H3" s="172" t="s">
        <v>3</v>
      </c>
      <c r="I3" s="171" t="s">
        <v>4</v>
      </c>
      <c r="J3" s="71"/>
      <c r="K3" s="171" t="s">
        <v>6</v>
      </c>
      <c r="L3" s="227" t="s">
        <v>23</v>
      </c>
      <c r="M3" s="227"/>
      <c r="N3" s="227"/>
      <c r="O3" s="227"/>
      <c r="P3" s="227"/>
      <c r="Q3" s="227"/>
      <c r="R3" s="233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5"/>
      <c r="AF3" s="92"/>
    </row>
    <row r="4" spans="1:32" ht="92.25" customHeight="1">
      <c r="A4" s="237"/>
      <c r="B4" s="243"/>
      <c r="C4" s="245"/>
      <c r="D4" s="247"/>
      <c r="E4" s="242"/>
      <c r="F4" s="171"/>
      <c r="G4" s="164"/>
      <c r="H4" s="196"/>
      <c r="I4" s="183"/>
      <c r="J4" s="72" t="s">
        <v>42</v>
      </c>
      <c r="K4" s="183"/>
      <c r="L4" s="171" t="s">
        <v>7</v>
      </c>
      <c r="M4" s="171"/>
      <c r="N4" s="171" t="s">
        <v>17</v>
      </c>
      <c r="O4" s="171"/>
      <c r="P4" s="173" t="s">
        <v>8</v>
      </c>
      <c r="Q4" s="172"/>
      <c r="R4" s="173" t="s">
        <v>38</v>
      </c>
      <c r="S4" s="172"/>
      <c r="T4" s="173" t="s">
        <v>10</v>
      </c>
      <c r="U4" s="172"/>
      <c r="V4" s="171" t="s">
        <v>11</v>
      </c>
      <c r="W4" s="171"/>
      <c r="X4" s="171" t="s">
        <v>12</v>
      </c>
      <c r="Y4" s="171"/>
      <c r="Z4" s="171" t="s">
        <v>13</v>
      </c>
      <c r="AA4" s="171"/>
      <c r="AB4" s="180" t="s">
        <v>35</v>
      </c>
      <c r="AC4" s="180"/>
      <c r="AD4" s="171" t="s">
        <v>14</v>
      </c>
      <c r="AE4" s="171"/>
      <c r="AF4" s="92"/>
    </row>
    <row r="5" spans="1:32" ht="16.5" customHeight="1">
      <c r="A5" s="228"/>
      <c r="B5" s="188"/>
      <c r="C5" s="189"/>
      <c r="D5" s="249" t="s">
        <v>49</v>
      </c>
      <c r="E5" s="250"/>
      <c r="F5" s="250"/>
      <c r="G5" s="251"/>
      <c r="H5" s="187"/>
      <c r="I5" s="188"/>
      <c r="J5" s="188"/>
      <c r="K5" s="232"/>
      <c r="L5" s="5" t="s">
        <v>15</v>
      </c>
      <c r="M5" s="5" t="s">
        <v>16</v>
      </c>
      <c r="N5" s="5" t="s">
        <v>15</v>
      </c>
      <c r="O5" s="5" t="s">
        <v>16</v>
      </c>
      <c r="P5" s="5" t="s">
        <v>51</v>
      </c>
      <c r="Q5" s="5" t="s">
        <v>16</v>
      </c>
      <c r="R5" s="60" t="s">
        <v>15</v>
      </c>
      <c r="S5" s="5" t="s">
        <v>16</v>
      </c>
      <c r="T5" s="5" t="s">
        <v>15</v>
      </c>
      <c r="U5" s="5" t="s">
        <v>16</v>
      </c>
      <c r="V5" s="5" t="s">
        <v>15</v>
      </c>
      <c r="W5" s="5" t="s">
        <v>16</v>
      </c>
      <c r="X5" s="5" t="s">
        <v>15</v>
      </c>
      <c r="Y5" s="5" t="s">
        <v>16</v>
      </c>
      <c r="Z5" s="5" t="s">
        <v>15</v>
      </c>
      <c r="AA5" s="5" t="s">
        <v>16</v>
      </c>
      <c r="AB5" s="5" t="s">
        <v>15</v>
      </c>
      <c r="AC5" s="5" t="s">
        <v>16</v>
      </c>
      <c r="AD5" s="5" t="s">
        <v>15</v>
      </c>
      <c r="AE5" s="5" t="s">
        <v>16</v>
      </c>
      <c r="AF5" s="92"/>
    </row>
    <row r="6" spans="1:32" ht="15" customHeight="1">
      <c r="A6" s="56">
        <v>1</v>
      </c>
      <c r="B6" s="75">
        <v>794</v>
      </c>
      <c r="C6" s="7">
        <v>99</v>
      </c>
      <c r="D6" s="76">
        <v>22</v>
      </c>
      <c r="E6" s="5">
        <v>55</v>
      </c>
      <c r="F6" s="76">
        <v>161</v>
      </c>
      <c r="G6" s="53">
        <f>+F6/3</f>
        <v>53.666666666666664</v>
      </c>
      <c r="H6" s="54">
        <v>1</v>
      </c>
      <c r="I6" s="5">
        <v>1</v>
      </c>
      <c r="J6" s="5">
        <v>2</v>
      </c>
      <c r="K6" s="60">
        <v>0</v>
      </c>
      <c r="L6" s="5">
        <v>45</v>
      </c>
      <c r="M6" s="5">
        <v>13</v>
      </c>
      <c r="N6" s="5">
        <v>18</v>
      </c>
      <c r="O6" s="5">
        <v>10</v>
      </c>
      <c r="P6" s="5">
        <v>0</v>
      </c>
      <c r="Q6" s="69" t="s">
        <v>39</v>
      </c>
      <c r="R6" s="60">
        <v>60</v>
      </c>
      <c r="S6" s="5">
        <v>124</v>
      </c>
      <c r="T6" s="5">
        <v>2</v>
      </c>
      <c r="U6" s="5">
        <v>11</v>
      </c>
      <c r="V6" s="5">
        <v>1</v>
      </c>
      <c r="W6" s="5">
        <v>9</v>
      </c>
      <c r="X6" s="5">
        <v>0</v>
      </c>
      <c r="Y6" s="5">
        <v>1</v>
      </c>
      <c r="Z6" s="5">
        <v>64</v>
      </c>
      <c r="AA6" s="5">
        <v>92</v>
      </c>
      <c r="AB6" s="5">
        <v>0</v>
      </c>
      <c r="AC6" s="5">
        <v>0</v>
      </c>
      <c r="AD6" s="5">
        <v>0</v>
      </c>
      <c r="AE6" s="5">
        <v>0</v>
      </c>
      <c r="AF6" s="92"/>
    </row>
    <row r="7" spans="1:32" s="45" customFormat="1" ht="15" customHeight="1">
      <c r="A7" s="56">
        <v>2</v>
      </c>
      <c r="B7" s="77">
        <v>612</v>
      </c>
      <c r="C7" s="57">
        <v>102</v>
      </c>
      <c r="D7" s="87">
        <v>31</v>
      </c>
      <c r="E7" s="19">
        <v>24</v>
      </c>
      <c r="F7" s="87">
        <v>168</v>
      </c>
      <c r="G7" s="53">
        <f aca="true" t="shared" si="0" ref="G7:G35">+F7/3</f>
        <v>56</v>
      </c>
      <c r="H7" s="59">
        <v>5</v>
      </c>
      <c r="I7" s="19">
        <v>2</v>
      </c>
      <c r="J7" s="19">
        <v>1</v>
      </c>
      <c r="K7" s="19">
        <v>3</v>
      </c>
      <c r="L7" s="19">
        <v>21</v>
      </c>
      <c r="M7" s="19">
        <v>14</v>
      </c>
      <c r="N7" s="19">
        <v>11</v>
      </c>
      <c r="O7" s="19">
        <v>6</v>
      </c>
      <c r="P7" s="19">
        <v>1</v>
      </c>
      <c r="Q7" s="69" t="s">
        <v>39</v>
      </c>
      <c r="R7" s="67">
        <v>81</v>
      </c>
      <c r="S7" s="19">
        <v>253</v>
      </c>
      <c r="T7" s="19">
        <v>1</v>
      </c>
      <c r="U7" s="19">
        <v>6</v>
      </c>
      <c r="V7" s="19">
        <v>5</v>
      </c>
      <c r="W7" s="19">
        <v>3</v>
      </c>
      <c r="X7" s="19">
        <v>0</v>
      </c>
      <c r="Y7" s="19">
        <v>1</v>
      </c>
      <c r="Z7" s="19">
        <v>79</v>
      </c>
      <c r="AA7" s="19">
        <v>66</v>
      </c>
      <c r="AB7" s="19">
        <v>1</v>
      </c>
      <c r="AC7" s="19">
        <v>1</v>
      </c>
      <c r="AD7" s="19">
        <v>0</v>
      </c>
      <c r="AE7" s="19">
        <v>0</v>
      </c>
      <c r="AF7" s="92"/>
    </row>
    <row r="8" spans="1:32" s="45" customFormat="1" ht="15" customHeight="1">
      <c r="A8" s="56">
        <v>3</v>
      </c>
      <c r="B8" s="77">
        <v>507</v>
      </c>
      <c r="C8" s="57">
        <v>105</v>
      </c>
      <c r="D8" s="87">
        <v>16</v>
      </c>
      <c r="E8" s="19">
        <v>53</v>
      </c>
      <c r="F8" s="87">
        <v>131</v>
      </c>
      <c r="G8" s="53">
        <f t="shared" si="0"/>
        <v>43.666666666666664</v>
      </c>
      <c r="H8" s="59">
        <v>9</v>
      </c>
      <c r="I8" s="19">
        <v>2</v>
      </c>
      <c r="J8" s="19">
        <v>2</v>
      </c>
      <c r="K8" s="19">
        <v>2</v>
      </c>
      <c r="L8" s="19">
        <v>31</v>
      </c>
      <c r="M8" s="19">
        <v>10</v>
      </c>
      <c r="N8" s="19">
        <v>24</v>
      </c>
      <c r="O8" s="19">
        <v>4</v>
      </c>
      <c r="P8" s="19">
        <v>0</v>
      </c>
      <c r="Q8" s="69" t="s">
        <v>39</v>
      </c>
      <c r="R8" s="67">
        <v>85</v>
      </c>
      <c r="S8" s="19">
        <v>222</v>
      </c>
      <c r="T8" s="19">
        <v>1</v>
      </c>
      <c r="U8" s="19">
        <v>5</v>
      </c>
      <c r="V8" s="19">
        <v>3</v>
      </c>
      <c r="W8" s="19">
        <v>5</v>
      </c>
      <c r="X8" s="19">
        <v>1</v>
      </c>
      <c r="Y8" s="19">
        <v>5</v>
      </c>
      <c r="Z8" s="19">
        <v>53</v>
      </c>
      <c r="AA8" s="19">
        <v>67</v>
      </c>
      <c r="AB8" s="19">
        <v>1</v>
      </c>
      <c r="AC8" s="19">
        <v>2</v>
      </c>
      <c r="AD8" s="19">
        <v>0</v>
      </c>
      <c r="AE8" s="19">
        <v>3</v>
      </c>
      <c r="AF8" s="92"/>
    </row>
    <row r="9" spans="1:51" ht="15" customHeight="1">
      <c r="A9" s="56">
        <v>4</v>
      </c>
      <c r="B9" s="77">
        <v>417</v>
      </c>
      <c r="C9" s="57">
        <v>125</v>
      </c>
      <c r="D9" s="76">
        <v>10</v>
      </c>
      <c r="E9" s="19">
        <v>30</v>
      </c>
      <c r="F9" s="76">
        <v>111</v>
      </c>
      <c r="G9" s="53">
        <f t="shared" si="0"/>
        <v>37</v>
      </c>
      <c r="H9" s="54">
        <v>2</v>
      </c>
      <c r="I9" s="5">
        <v>1</v>
      </c>
      <c r="J9" s="19">
        <v>2</v>
      </c>
      <c r="K9" s="19">
        <v>1</v>
      </c>
      <c r="L9" s="19">
        <v>28</v>
      </c>
      <c r="M9" s="19">
        <v>5</v>
      </c>
      <c r="N9" s="19">
        <v>12</v>
      </c>
      <c r="O9" s="19">
        <v>3</v>
      </c>
      <c r="P9" s="19">
        <v>1</v>
      </c>
      <c r="Q9" s="69" t="s">
        <v>39</v>
      </c>
      <c r="R9" s="67">
        <v>60</v>
      </c>
      <c r="S9" s="19">
        <v>80</v>
      </c>
      <c r="T9" s="19">
        <v>3</v>
      </c>
      <c r="U9" s="19">
        <v>3</v>
      </c>
      <c r="V9" s="19">
        <v>3</v>
      </c>
      <c r="W9" s="19">
        <v>2</v>
      </c>
      <c r="X9" s="19">
        <v>0</v>
      </c>
      <c r="Y9" s="19">
        <v>2</v>
      </c>
      <c r="Z9" s="19">
        <v>45</v>
      </c>
      <c r="AA9" s="19">
        <v>59</v>
      </c>
      <c r="AB9" s="19">
        <v>0</v>
      </c>
      <c r="AC9" s="19">
        <v>0</v>
      </c>
      <c r="AD9" s="19">
        <v>0</v>
      </c>
      <c r="AE9" s="19">
        <v>0</v>
      </c>
      <c r="AF9" s="92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1:32" ht="15" customHeight="1">
      <c r="A10" s="52">
        <v>5</v>
      </c>
      <c r="B10" s="78">
        <v>0</v>
      </c>
      <c r="C10" s="79">
        <v>147</v>
      </c>
      <c r="D10" s="80">
        <v>11</v>
      </c>
      <c r="E10" s="13">
        <v>11</v>
      </c>
      <c r="F10" s="80">
        <v>111</v>
      </c>
      <c r="G10" s="81">
        <f t="shared" si="0"/>
        <v>37</v>
      </c>
      <c r="H10" s="82">
        <v>0</v>
      </c>
      <c r="I10" s="13">
        <v>0</v>
      </c>
      <c r="J10" s="13">
        <v>2</v>
      </c>
      <c r="K10" s="13">
        <v>0</v>
      </c>
      <c r="L10" s="13">
        <v>9</v>
      </c>
      <c r="M10" s="13">
        <v>4</v>
      </c>
      <c r="N10" s="13">
        <v>0</v>
      </c>
      <c r="O10" s="13">
        <v>0</v>
      </c>
      <c r="P10" s="13">
        <v>0</v>
      </c>
      <c r="Q10" s="83" t="s">
        <v>39</v>
      </c>
      <c r="R10" s="84">
        <v>0</v>
      </c>
      <c r="S10" s="13">
        <v>119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1</v>
      </c>
      <c r="AB10" s="13">
        <v>0</v>
      </c>
      <c r="AC10" s="13">
        <v>0</v>
      </c>
      <c r="AD10" s="13">
        <v>0</v>
      </c>
      <c r="AE10" s="13">
        <v>0</v>
      </c>
      <c r="AF10" s="92"/>
    </row>
    <row r="11" spans="1:32" ht="15" customHeight="1">
      <c r="A11" s="56">
        <v>6</v>
      </c>
      <c r="B11" s="77">
        <v>658</v>
      </c>
      <c r="C11" s="57">
        <v>115</v>
      </c>
      <c r="D11" s="76">
        <v>21</v>
      </c>
      <c r="E11" s="19">
        <v>7</v>
      </c>
      <c r="F11" s="76">
        <v>125</v>
      </c>
      <c r="G11" s="53">
        <f t="shared" si="0"/>
        <v>41.666666666666664</v>
      </c>
      <c r="H11" s="59">
        <v>2</v>
      </c>
      <c r="I11" s="19">
        <v>0</v>
      </c>
      <c r="J11" s="19">
        <v>0</v>
      </c>
      <c r="K11" s="19">
        <v>0</v>
      </c>
      <c r="L11" s="5">
        <v>24</v>
      </c>
      <c r="M11" s="5">
        <v>9</v>
      </c>
      <c r="N11" s="5">
        <v>8</v>
      </c>
      <c r="O11" s="5">
        <v>3</v>
      </c>
      <c r="P11" s="5">
        <v>0</v>
      </c>
      <c r="Q11" s="69" t="s">
        <v>39</v>
      </c>
      <c r="R11" s="60">
        <v>52</v>
      </c>
      <c r="S11" s="5">
        <v>119</v>
      </c>
      <c r="T11" s="5">
        <v>0</v>
      </c>
      <c r="U11" s="5">
        <v>3</v>
      </c>
      <c r="V11" s="5">
        <v>3</v>
      </c>
      <c r="W11" s="5">
        <v>2</v>
      </c>
      <c r="X11" s="5">
        <v>0</v>
      </c>
      <c r="Y11" s="5">
        <v>2</v>
      </c>
      <c r="Z11" s="5">
        <v>44</v>
      </c>
      <c r="AA11" s="5">
        <v>100</v>
      </c>
      <c r="AB11" s="5">
        <v>0</v>
      </c>
      <c r="AC11" s="5">
        <v>2</v>
      </c>
      <c r="AD11" s="5">
        <v>0</v>
      </c>
      <c r="AE11" s="5">
        <v>1</v>
      </c>
      <c r="AF11" s="92"/>
    </row>
    <row r="12" spans="1:32" ht="15" customHeight="1">
      <c r="A12" s="52">
        <v>7</v>
      </c>
      <c r="B12" s="78">
        <v>0</v>
      </c>
      <c r="C12" s="79">
        <v>103</v>
      </c>
      <c r="D12" s="80">
        <v>9</v>
      </c>
      <c r="E12" s="13">
        <v>5</v>
      </c>
      <c r="F12" s="80">
        <v>129</v>
      </c>
      <c r="G12" s="81">
        <f t="shared" si="0"/>
        <v>43</v>
      </c>
      <c r="H12" s="82">
        <v>0</v>
      </c>
      <c r="I12" s="13">
        <v>0</v>
      </c>
      <c r="J12" s="13">
        <v>3</v>
      </c>
      <c r="K12" s="13">
        <v>0</v>
      </c>
      <c r="L12" s="13">
        <v>2</v>
      </c>
      <c r="M12" s="13">
        <v>1</v>
      </c>
      <c r="N12" s="13">
        <v>0</v>
      </c>
      <c r="O12" s="13">
        <v>0</v>
      </c>
      <c r="P12" s="13">
        <v>0</v>
      </c>
      <c r="Q12" s="83" t="s">
        <v>39</v>
      </c>
      <c r="R12" s="84">
        <v>0</v>
      </c>
      <c r="S12" s="13">
        <v>42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5</v>
      </c>
      <c r="AB12" s="13">
        <v>0</v>
      </c>
      <c r="AC12" s="13">
        <v>0</v>
      </c>
      <c r="AD12" s="13">
        <v>0</v>
      </c>
      <c r="AE12" s="13">
        <v>0</v>
      </c>
      <c r="AF12" s="92"/>
    </row>
    <row r="13" spans="1:45" ht="15" customHeight="1">
      <c r="A13" s="56">
        <v>8</v>
      </c>
      <c r="B13" s="75">
        <v>983</v>
      </c>
      <c r="C13" s="7">
        <v>151</v>
      </c>
      <c r="D13" s="76">
        <v>58</v>
      </c>
      <c r="E13" s="5">
        <v>25</v>
      </c>
      <c r="F13" s="76">
        <v>162</v>
      </c>
      <c r="G13" s="53">
        <f t="shared" si="0"/>
        <v>54</v>
      </c>
      <c r="H13" s="54">
        <v>5</v>
      </c>
      <c r="I13" s="5">
        <v>0</v>
      </c>
      <c r="J13" s="5">
        <v>5</v>
      </c>
      <c r="K13" s="5">
        <v>1</v>
      </c>
      <c r="L13" s="5">
        <v>50</v>
      </c>
      <c r="M13" s="5">
        <v>10</v>
      </c>
      <c r="N13" s="5">
        <v>17</v>
      </c>
      <c r="O13" s="5">
        <v>8</v>
      </c>
      <c r="P13" s="5">
        <v>0</v>
      </c>
      <c r="Q13" s="69" t="s">
        <v>39</v>
      </c>
      <c r="R13" s="60">
        <v>85</v>
      </c>
      <c r="S13" s="5">
        <v>282</v>
      </c>
      <c r="T13" s="5">
        <v>8</v>
      </c>
      <c r="U13" s="5">
        <v>4</v>
      </c>
      <c r="V13" s="5">
        <v>5</v>
      </c>
      <c r="W13" s="5">
        <v>8</v>
      </c>
      <c r="X13" s="5">
        <v>0</v>
      </c>
      <c r="Y13" s="5">
        <v>1</v>
      </c>
      <c r="Z13" s="5">
        <v>67</v>
      </c>
      <c r="AA13" s="5">
        <v>182</v>
      </c>
      <c r="AB13" s="5">
        <v>0</v>
      </c>
      <c r="AC13" s="5">
        <v>2</v>
      </c>
      <c r="AD13" s="5">
        <v>2</v>
      </c>
      <c r="AE13" s="5">
        <v>0</v>
      </c>
      <c r="AF13" s="92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</row>
    <row r="14" spans="1:45" ht="15" customHeight="1">
      <c r="A14" s="56">
        <v>9</v>
      </c>
      <c r="B14" s="75">
        <v>709</v>
      </c>
      <c r="C14" s="7">
        <v>111</v>
      </c>
      <c r="D14" s="76">
        <v>52</v>
      </c>
      <c r="E14" s="5">
        <v>32</v>
      </c>
      <c r="F14" s="76">
        <v>182</v>
      </c>
      <c r="G14" s="53">
        <f t="shared" si="0"/>
        <v>60.666666666666664</v>
      </c>
      <c r="H14" s="54">
        <v>5</v>
      </c>
      <c r="I14" s="5">
        <v>0</v>
      </c>
      <c r="J14" s="5">
        <v>2</v>
      </c>
      <c r="K14" s="5">
        <v>0</v>
      </c>
      <c r="L14" s="5">
        <v>43</v>
      </c>
      <c r="M14" s="5">
        <v>13</v>
      </c>
      <c r="N14" s="5">
        <v>26</v>
      </c>
      <c r="O14" s="5">
        <v>4</v>
      </c>
      <c r="P14" s="5">
        <v>0</v>
      </c>
      <c r="Q14" s="69" t="s">
        <v>39</v>
      </c>
      <c r="R14" s="60">
        <v>118</v>
      </c>
      <c r="S14" s="5">
        <v>371</v>
      </c>
      <c r="T14" s="5">
        <v>0</v>
      </c>
      <c r="U14" s="5">
        <v>9</v>
      </c>
      <c r="V14" s="5">
        <v>6</v>
      </c>
      <c r="W14" s="5">
        <v>2</v>
      </c>
      <c r="X14" s="5">
        <v>0</v>
      </c>
      <c r="Y14" s="5">
        <v>0</v>
      </c>
      <c r="Z14" s="5">
        <v>69</v>
      </c>
      <c r="AA14" s="5">
        <v>114</v>
      </c>
      <c r="AB14" s="5">
        <v>0</v>
      </c>
      <c r="AC14" s="5">
        <v>2</v>
      </c>
      <c r="AD14" s="5">
        <v>0</v>
      </c>
      <c r="AE14" s="5">
        <v>1</v>
      </c>
      <c r="AF14" s="92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</row>
    <row r="15" spans="1:32" s="45" customFormat="1" ht="15" customHeight="1">
      <c r="A15" s="56">
        <v>10</v>
      </c>
      <c r="B15" s="77">
        <v>833</v>
      </c>
      <c r="C15" s="57">
        <v>131</v>
      </c>
      <c r="D15" s="87">
        <v>45</v>
      </c>
      <c r="E15" s="19">
        <v>26</v>
      </c>
      <c r="F15" s="87">
        <v>201</v>
      </c>
      <c r="G15" s="53">
        <f t="shared" si="0"/>
        <v>67</v>
      </c>
      <c r="H15" s="59">
        <v>9</v>
      </c>
      <c r="I15" s="19">
        <v>6</v>
      </c>
      <c r="J15" s="19">
        <v>2</v>
      </c>
      <c r="K15" s="19">
        <v>1</v>
      </c>
      <c r="L15" s="19">
        <v>47</v>
      </c>
      <c r="M15" s="19">
        <v>12</v>
      </c>
      <c r="N15" s="19">
        <v>15</v>
      </c>
      <c r="O15" s="19">
        <v>6</v>
      </c>
      <c r="P15" s="19">
        <v>0</v>
      </c>
      <c r="Q15" s="69" t="s">
        <v>39</v>
      </c>
      <c r="R15" s="67">
        <v>128</v>
      </c>
      <c r="S15" s="19">
        <v>210</v>
      </c>
      <c r="T15" s="19">
        <v>3</v>
      </c>
      <c r="U15" s="19">
        <v>5</v>
      </c>
      <c r="V15" s="19">
        <v>6</v>
      </c>
      <c r="W15" s="19">
        <v>2</v>
      </c>
      <c r="X15" s="19">
        <v>0</v>
      </c>
      <c r="Y15" s="19">
        <v>1</v>
      </c>
      <c r="Z15" s="19">
        <v>51</v>
      </c>
      <c r="AA15" s="19">
        <v>142</v>
      </c>
      <c r="AB15" s="19">
        <v>2</v>
      </c>
      <c r="AC15" s="19">
        <v>2</v>
      </c>
      <c r="AD15" s="19">
        <v>3</v>
      </c>
      <c r="AE15" s="19">
        <v>0</v>
      </c>
      <c r="AF15" s="92"/>
    </row>
    <row r="16" spans="1:45" ht="15" customHeight="1">
      <c r="A16" s="56">
        <v>11</v>
      </c>
      <c r="B16" s="77">
        <v>536</v>
      </c>
      <c r="C16" s="57">
        <v>107</v>
      </c>
      <c r="D16" s="76">
        <v>33</v>
      </c>
      <c r="E16" s="19">
        <v>34</v>
      </c>
      <c r="F16" s="76">
        <v>200</v>
      </c>
      <c r="G16" s="53">
        <f t="shared" si="0"/>
        <v>66.66666666666667</v>
      </c>
      <c r="H16" s="59">
        <v>4</v>
      </c>
      <c r="I16" s="19">
        <v>3</v>
      </c>
      <c r="J16" s="19">
        <v>5</v>
      </c>
      <c r="K16" s="19">
        <v>1</v>
      </c>
      <c r="L16" s="19">
        <v>33</v>
      </c>
      <c r="M16" s="19">
        <v>17</v>
      </c>
      <c r="N16" s="19">
        <v>20</v>
      </c>
      <c r="O16" s="19">
        <v>5</v>
      </c>
      <c r="P16" s="19">
        <v>0</v>
      </c>
      <c r="Q16" s="69" t="s">
        <v>39</v>
      </c>
      <c r="R16" s="67">
        <v>90</v>
      </c>
      <c r="S16" s="19">
        <v>156</v>
      </c>
      <c r="T16" s="19">
        <v>3</v>
      </c>
      <c r="U16" s="19">
        <v>3</v>
      </c>
      <c r="V16" s="19">
        <v>2</v>
      </c>
      <c r="W16" s="19">
        <v>3</v>
      </c>
      <c r="X16" s="19">
        <v>0</v>
      </c>
      <c r="Y16" s="19">
        <v>0</v>
      </c>
      <c r="Z16" s="19">
        <v>66</v>
      </c>
      <c r="AA16" s="19">
        <v>97</v>
      </c>
      <c r="AB16" s="19">
        <v>0</v>
      </c>
      <c r="AC16" s="19">
        <v>2</v>
      </c>
      <c r="AD16" s="19">
        <v>0</v>
      </c>
      <c r="AE16" s="19">
        <v>0</v>
      </c>
      <c r="AF16" s="92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</row>
    <row r="17" spans="1:45" ht="15" customHeight="1">
      <c r="A17" s="56">
        <v>12</v>
      </c>
      <c r="B17" s="77">
        <v>635</v>
      </c>
      <c r="C17" s="57">
        <v>109</v>
      </c>
      <c r="D17" s="76">
        <v>44</v>
      </c>
      <c r="E17" s="19">
        <v>25</v>
      </c>
      <c r="F17" s="76">
        <v>219</v>
      </c>
      <c r="G17" s="53">
        <f t="shared" si="0"/>
        <v>73</v>
      </c>
      <c r="H17" s="59">
        <v>0</v>
      </c>
      <c r="I17" s="19">
        <v>0</v>
      </c>
      <c r="J17" s="19">
        <v>5</v>
      </c>
      <c r="K17" s="19">
        <v>0</v>
      </c>
      <c r="L17" s="19">
        <v>48</v>
      </c>
      <c r="M17" s="19">
        <v>15</v>
      </c>
      <c r="N17" s="19">
        <v>10</v>
      </c>
      <c r="O17" s="19">
        <v>8</v>
      </c>
      <c r="P17" s="19">
        <v>0</v>
      </c>
      <c r="Q17" s="69" t="s">
        <v>39</v>
      </c>
      <c r="R17" s="67">
        <v>70</v>
      </c>
      <c r="S17" s="19">
        <v>266</v>
      </c>
      <c r="T17" s="19">
        <v>4</v>
      </c>
      <c r="U17" s="19">
        <v>6</v>
      </c>
      <c r="V17" s="19">
        <v>7</v>
      </c>
      <c r="W17" s="19">
        <v>10</v>
      </c>
      <c r="X17" s="19">
        <v>0</v>
      </c>
      <c r="Y17" s="19">
        <v>0</v>
      </c>
      <c r="Z17" s="19">
        <v>59</v>
      </c>
      <c r="AA17" s="19">
        <v>115</v>
      </c>
      <c r="AB17" s="19">
        <v>0</v>
      </c>
      <c r="AC17" s="19">
        <v>0</v>
      </c>
      <c r="AD17" s="19">
        <v>2</v>
      </c>
      <c r="AE17" s="19">
        <v>0</v>
      </c>
      <c r="AF17" s="92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</row>
    <row r="18" spans="1:45" ht="15" customHeight="1">
      <c r="A18" s="56">
        <v>13</v>
      </c>
      <c r="B18" s="77">
        <v>811</v>
      </c>
      <c r="C18" s="57">
        <v>131</v>
      </c>
      <c r="D18" s="76">
        <v>27</v>
      </c>
      <c r="E18" s="19">
        <v>38</v>
      </c>
      <c r="F18" s="76">
        <v>208</v>
      </c>
      <c r="G18" s="53">
        <f t="shared" si="0"/>
        <v>69.33333333333333</v>
      </c>
      <c r="H18" s="59">
        <v>2</v>
      </c>
      <c r="I18" s="19">
        <v>0</v>
      </c>
      <c r="J18" s="19">
        <v>4</v>
      </c>
      <c r="K18" s="19">
        <v>2</v>
      </c>
      <c r="L18" s="5">
        <v>41</v>
      </c>
      <c r="M18" s="5">
        <v>6</v>
      </c>
      <c r="N18" s="5">
        <v>11</v>
      </c>
      <c r="O18" s="5">
        <v>5</v>
      </c>
      <c r="P18" s="5">
        <v>0</v>
      </c>
      <c r="Q18" s="69" t="s">
        <v>39</v>
      </c>
      <c r="R18" s="60">
        <v>53</v>
      </c>
      <c r="S18" s="5">
        <v>280</v>
      </c>
      <c r="T18" s="5">
        <v>4</v>
      </c>
      <c r="U18" s="5">
        <v>4</v>
      </c>
      <c r="V18" s="5">
        <v>0</v>
      </c>
      <c r="W18" s="5">
        <v>5</v>
      </c>
      <c r="X18" s="5">
        <v>0</v>
      </c>
      <c r="Y18" s="5">
        <v>3</v>
      </c>
      <c r="Z18" s="5">
        <v>56</v>
      </c>
      <c r="AA18" s="5">
        <v>105</v>
      </c>
      <c r="AB18" s="5">
        <v>1</v>
      </c>
      <c r="AC18" s="5">
        <v>3</v>
      </c>
      <c r="AD18" s="5">
        <v>3</v>
      </c>
      <c r="AE18" s="5">
        <v>0</v>
      </c>
      <c r="AF18" s="92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45" ht="15" customHeight="1">
      <c r="A19" s="52">
        <v>14</v>
      </c>
      <c r="B19" s="78">
        <v>0</v>
      </c>
      <c r="C19" s="79">
        <v>156</v>
      </c>
      <c r="D19" s="80">
        <v>11</v>
      </c>
      <c r="E19" s="13">
        <v>11</v>
      </c>
      <c r="F19" s="80">
        <v>208</v>
      </c>
      <c r="G19" s="81">
        <f t="shared" si="0"/>
        <v>69.33333333333333</v>
      </c>
      <c r="H19" s="82">
        <v>0</v>
      </c>
      <c r="I19" s="13">
        <v>0</v>
      </c>
      <c r="J19" s="13">
        <v>2</v>
      </c>
      <c r="K19" s="13">
        <v>0</v>
      </c>
      <c r="L19" s="13">
        <v>9</v>
      </c>
      <c r="M19" s="13">
        <v>10</v>
      </c>
      <c r="N19" s="13">
        <v>0</v>
      </c>
      <c r="O19" s="13">
        <v>0</v>
      </c>
      <c r="P19" s="13">
        <v>0</v>
      </c>
      <c r="Q19" s="83" t="s">
        <v>39</v>
      </c>
      <c r="R19" s="84">
        <v>0</v>
      </c>
      <c r="S19" s="13">
        <v>66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34</v>
      </c>
      <c r="AB19" s="13">
        <v>0</v>
      </c>
      <c r="AC19" s="13">
        <v>0</v>
      </c>
      <c r="AD19" s="13">
        <v>0</v>
      </c>
      <c r="AE19" s="13">
        <v>0</v>
      </c>
      <c r="AF19" s="92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</row>
    <row r="20" spans="1:45" ht="15" customHeight="1">
      <c r="A20" s="56">
        <v>15</v>
      </c>
      <c r="B20" s="75">
        <v>1069</v>
      </c>
      <c r="C20" s="7">
        <v>111</v>
      </c>
      <c r="D20" s="76">
        <v>40</v>
      </c>
      <c r="E20" s="5">
        <v>49</v>
      </c>
      <c r="F20" s="76">
        <v>199</v>
      </c>
      <c r="G20" s="53">
        <f t="shared" si="0"/>
        <v>66.33333333333333</v>
      </c>
      <c r="H20" s="54">
        <v>9</v>
      </c>
      <c r="I20" s="5">
        <v>3</v>
      </c>
      <c r="J20" s="5">
        <v>1</v>
      </c>
      <c r="K20" s="5">
        <v>2</v>
      </c>
      <c r="L20" s="5">
        <v>82</v>
      </c>
      <c r="M20" s="5">
        <v>11</v>
      </c>
      <c r="N20" s="5">
        <v>18</v>
      </c>
      <c r="O20" s="5">
        <v>7</v>
      </c>
      <c r="P20" s="5">
        <v>0</v>
      </c>
      <c r="Q20" s="69" t="s">
        <v>39</v>
      </c>
      <c r="R20" s="60">
        <v>115</v>
      </c>
      <c r="S20" s="5">
        <v>211</v>
      </c>
      <c r="T20" s="5">
        <v>3</v>
      </c>
      <c r="U20" s="5">
        <v>13</v>
      </c>
      <c r="V20" s="5">
        <v>7</v>
      </c>
      <c r="W20" s="5">
        <v>6</v>
      </c>
      <c r="X20" s="5">
        <v>0</v>
      </c>
      <c r="Y20" s="5">
        <v>4</v>
      </c>
      <c r="Z20" s="5">
        <v>93</v>
      </c>
      <c r="AA20" s="5">
        <v>110</v>
      </c>
      <c r="AB20" s="5">
        <v>0</v>
      </c>
      <c r="AC20" s="5">
        <v>3</v>
      </c>
      <c r="AD20" s="5">
        <v>4</v>
      </c>
      <c r="AE20" s="5">
        <v>0</v>
      </c>
      <c r="AF20" s="92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</row>
    <row r="21" spans="1:32" s="45" customFormat="1" ht="15" customHeight="1">
      <c r="A21" s="56">
        <v>16</v>
      </c>
      <c r="B21" s="77">
        <v>573</v>
      </c>
      <c r="C21" s="57">
        <v>94</v>
      </c>
      <c r="D21" s="87">
        <v>28</v>
      </c>
      <c r="E21" s="19">
        <v>23</v>
      </c>
      <c r="F21" s="87">
        <v>204</v>
      </c>
      <c r="G21" s="53">
        <f t="shared" si="0"/>
        <v>68</v>
      </c>
      <c r="H21" s="59">
        <v>10</v>
      </c>
      <c r="I21" s="19">
        <v>8</v>
      </c>
      <c r="J21" s="19">
        <v>1</v>
      </c>
      <c r="K21" s="19">
        <v>1</v>
      </c>
      <c r="L21" s="19">
        <v>41</v>
      </c>
      <c r="M21" s="19">
        <v>20</v>
      </c>
      <c r="N21" s="19">
        <v>17</v>
      </c>
      <c r="O21" s="19">
        <v>4</v>
      </c>
      <c r="P21" s="19">
        <v>0</v>
      </c>
      <c r="Q21" s="69" t="s">
        <v>39</v>
      </c>
      <c r="R21" s="68">
        <v>93</v>
      </c>
      <c r="S21" s="19">
        <v>248</v>
      </c>
      <c r="T21" s="19">
        <v>2</v>
      </c>
      <c r="U21" s="19">
        <v>10</v>
      </c>
      <c r="V21" s="19">
        <v>3</v>
      </c>
      <c r="W21" s="19">
        <v>7</v>
      </c>
      <c r="X21" s="19">
        <v>1</v>
      </c>
      <c r="Y21" s="19">
        <v>0</v>
      </c>
      <c r="Z21" s="19">
        <v>55</v>
      </c>
      <c r="AA21" s="19">
        <v>110</v>
      </c>
      <c r="AB21" s="19">
        <v>0</v>
      </c>
      <c r="AC21" s="19">
        <v>7</v>
      </c>
      <c r="AD21" s="19">
        <v>0</v>
      </c>
      <c r="AE21" s="19">
        <v>0</v>
      </c>
      <c r="AF21" s="92"/>
    </row>
    <row r="22" spans="1:32" s="45" customFormat="1" ht="15" customHeight="1">
      <c r="A22" s="52">
        <v>17</v>
      </c>
      <c r="B22" s="78">
        <v>0</v>
      </c>
      <c r="C22" s="79">
        <v>187</v>
      </c>
      <c r="D22" s="80">
        <v>11</v>
      </c>
      <c r="E22" s="13">
        <v>10</v>
      </c>
      <c r="F22" s="80">
        <v>205</v>
      </c>
      <c r="G22" s="81">
        <f t="shared" si="0"/>
        <v>68.33333333333333</v>
      </c>
      <c r="H22" s="82">
        <v>0</v>
      </c>
      <c r="I22" s="13">
        <v>1</v>
      </c>
      <c r="J22" s="13">
        <v>2</v>
      </c>
      <c r="K22" s="13">
        <v>0</v>
      </c>
      <c r="L22" s="13">
        <v>13</v>
      </c>
      <c r="M22" s="13">
        <v>2</v>
      </c>
      <c r="N22" s="13">
        <v>0</v>
      </c>
      <c r="O22" s="13">
        <v>0</v>
      </c>
      <c r="P22" s="13">
        <v>0</v>
      </c>
      <c r="Q22" s="83" t="s">
        <v>39</v>
      </c>
      <c r="R22" s="84">
        <v>0</v>
      </c>
      <c r="S22" s="13">
        <v>54</v>
      </c>
      <c r="T22" s="13">
        <v>0</v>
      </c>
      <c r="U22" s="13">
        <v>0</v>
      </c>
      <c r="V22" s="13">
        <v>0</v>
      </c>
      <c r="W22" s="13">
        <v>5</v>
      </c>
      <c r="X22" s="13">
        <v>0</v>
      </c>
      <c r="Y22" s="13">
        <v>0</v>
      </c>
      <c r="Z22" s="13">
        <v>0</v>
      </c>
      <c r="AA22" s="13">
        <v>8</v>
      </c>
      <c r="AB22" s="13">
        <v>0</v>
      </c>
      <c r="AC22" s="13">
        <v>0</v>
      </c>
      <c r="AD22" s="13">
        <v>0</v>
      </c>
      <c r="AE22" s="13">
        <v>0</v>
      </c>
      <c r="AF22" s="92"/>
    </row>
    <row r="23" spans="1:45" ht="15" customHeight="1">
      <c r="A23" s="56">
        <v>18</v>
      </c>
      <c r="B23" s="77">
        <v>956</v>
      </c>
      <c r="C23" s="57">
        <v>97</v>
      </c>
      <c r="D23" s="76">
        <v>53</v>
      </c>
      <c r="E23" s="19">
        <v>37</v>
      </c>
      <c r="F23" s="76">
        <v>221</v>
      </c>
      <c r="G23" s="53">
        <f t="shared" si="0"/>
        <v>73.66666666666667</v>
      </c>
      <c r="H23" s="59">
        <v>6</v>
      </c>
      <c r="I23" s="19">
        <v>0</v>
      </c>
      <c r="J23" s="19">
        <v>1</v>
      </c>
      <c r="K23" s="19">
        <v>1</v>
      </c>
      <c r="L23" s="19">
        <v>40</v>
      </c>
      <c r="M23" s="19">
        <v>10</v>
      </c>
      <c r="N23" s="19">
        <v>19</v>
      </c>
      <c r="O23" s="19">
        <v>7</v>
      </c>
      <c r="P23" s="19">
        <v>0</v>
      </c>
      <c r="Q23" s="69" t="s">
        <v>39</v>
      </c>
      <c r="R23" s="67">
        <v>81</v>
      </c>
      <c r="S23" s="19">
        <v>242</v>
      </c>
      <c r="T23" s="19">
        <v>6</v>
      </c>
      <c r="U23" s="19">
        <v>13</v>
      </c>
      <c r="V23" s="19">
        <v>7</v>
      </c>
      <c r="W23" s="19">
        <v>8</v>
      </c>
      <c r="X23" s="19">
        <v>0</v>
      </c>
      <c r="Y23" s="19">
        <v>2</v>
      </c>
      <c r="Z23" s="19">
        <v>93</v>
      </c>
      <c r="AA23" s="19">
        <v>143</v>
      </c>
      <c r="AB23" s="19">
        <v>1</v>
      </c>
      <c r="AC23" s="19">
        <v>4</v>
      </c>
      <c r="AD23" s="19">
        <v>2</v>
      </c>
      <c r="AE23" s="19">
        <v>1</v>
      </c>
      <c r="AF23" s="92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</row>
    <row r="24" spans="1:45" ht="15" customHeight="1">
      <c r="A24" s="56">
        <v>19</v>
      </c>
      <c r="B24" s="77">
        <v>637</v>
      </c>
      <c r="C24" s="57">
        <v>106</v>
      </c>
      <c r="D24" s="76">
        <v>39</v>
      </c>
      <c r="E24" s="19">
        <v>18</v>
      </c>
      <c r="F24" s="76">
        <v>242</v>
      </c>
      <c r="G24" s="53">
        <f t="shared" si="0"/>
        <v>80.66666666666667</v>
      </c>
      <c r="H24" s="59">
        <v>7</v>
      </c>
      <c r="I24" s="19">
        <v>3</v>
      </c>
      <c r="J24" s="19">
        <v>5</v>
      </c>
      <c r="K24" s="19">
        <v>1</v>
      </c>
      <c r="L24" s="19">
        <v>39</v>
      </c>
      <c r="M24" s="19">
        <v>18</v>
      </c>
      <c r="N24" s="19">
        <v>14</v>
      </c>
      <c r="O24" s="19">
        <v>10</v>
      </c>
      <c r="P24" s="19">
        <v>0</v>
      </c>
      <c r="Q24" s="69" t="s">
        <v>39</v>
      </c>
      <c r="R24" s="67">
        <v>113</v>
      </c>
      <c r="S24" s="19">
        <v>241</v>
      </c>
      <c r="T24" s="19">
        <v>1</v>
      </c>
      <c r="U24" s="19">
        <v>10</v>
      </c>
      <c r="V24" s="19">
        <v>3</v>
      </c>
      <c r="W24" s="19">
        <v>2</v>
      </c>
      <c r="X24" s="19">
        <v>0</v>
      </c>
      <c r="Y24" s="19">
        <v>1</v>
      </c>
      <c r="Z24" s="19">
        <v>67</v>
      </c>
      <c r="AA24" s="19">
        <v>127</v>
      </c>
      <c r="AB24" s="19">
        <v>0</v>
      </c>
      <c r="AC24" s="19">
        <v>4</v>
      </c>
      <c r="AD24" s="19">
        <v>1</v>
      </c>
      <c r="AE24" s="19">
        <v>1</v>
      </c>
      <c r="AF24" s="92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</row>
    <row r="25" spans="1:45" ht="15" customHeight="1">
      <c r="A25" s="56">
        <v>20</v>
      </c>
      <c r="B25" s="77">
        <v>753</v>
      </c>
      <c r="C25" s="57">
        <v>126</v>
      </c>
      <c r="D25" s="76">
        <v>35</v>
      </c>
      <c r="E25" s="19">
        <v>49</v>
      </c>
      <c r="F25" s="76">
        <v>228</v>
      </c>
      <c r="G25" s="53">
        <f t="shared" si="0"/>
        <v>76</v>
      </c>
      <c r="H25" s="59">
        <v>1</v>
      </c>
      <c r="I25" s="19">
        <v>0</v>
      </c>
      <c r="J25" s="19">
        <v>0</v>
      </c>
      <c r="K25" s="19">
        <v>1</v>
      </c>
      <c r="L25" s="5">
        <v>50</v>
      </c>
      <c r="M25" s="5">
        <v>15</v>
      </c>
      <c r="N25" s="5">
        <v>9</v>
      </c>
      <c r="O25" s="5">
        <v>13</v>
      </c>
      <c r="P25" s="5">
        <v>0</v>
      </c>
      <c r="Q25" s="69" t="s">
        <v>39</v>
      </c>
      <c r="R25" s="60">
        <v>82</v>
      </c>
      <c r="S25" s="5">
        <v>297</v>
      </c>
      <c r="T25" s="5">
        <v>0</v>
      </c>
      <c r="U25" s="5">
        <v>10</v>
      </c>
      <c r="V25" s="5">
        <v>4</v>
      </c>
      <c r="W25" s="5">
        <v>3</v>
      </c>
      <c r="X25" s="5">
        <v>0</v>
      </c>
      <c r="Y25" s="5">
        <v>2</v>
      </c>
      <c r="Z25" s="5">
        <v>97</v>
      </c>
      <c r="AA25" s="5">
        <v>131</v>
      </c>
      <c r="AB25" s="5">
        <v>1</v>
      </c>
      <c r="AC25" s="5">
        <v>6</v>
      </c>
      <c r="AD25" s="5">
        <v>0</v>
      </c>
      <c r="AE25" s="5">
        <v>1</v>
      </c>
      <c r="AF25" s="92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</row>
    <row r="26" spans="1:45" ht="15" customHeight="1">
      <c r="A26" s="52">
        <v>21</v>
      </c>
      <c r="B26" s="78">
        <v>0</v>
      </c>
      <c r="C26" s="79">
        <v>158</v>
      </c>
      <c r="D26" s="80">
        <v>12</v>
      </c>
      <c r="E26" s="13">
        <v>22</v>
      </c>
      <c r="F26" s="80">
        <v>218</v>
      </c>
      <c r="G26" s="81">
        <f t="shared" si="0"/>
        <v>72.66666666666667</v>
      </c>
      <c r="H26" s="82">
        <v>1</v>
      </c>
      <c r="I26" s="13">
        <v>0</v>
      </c>
      <c r="J26" s="13">
        <v>2</v>
      </c>
      <c r="K26" s="13">
        <v>1</v>
      </c>
      <c r="L26" s="13">
        <v>8</v>
      </c>
      <c r="M26" s="13">
        <v>5</v>
      </c>
      <c r="N26" s="13">
        <v>0</v>
      </c>
      <c r="O26" s="13">
        <v>0</v>
      </c>
      <c r="P26" s="13">
        <v>0</v>
      </c>
      <c r="Q26" s="83" t="s">
        <v>39</v>
      </c>
      <c r="R26" s="84">
        <v>0</v>
      </c>
      <c r="S26" s="13">
        <v>131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39</v>
      </c>
      <c r="AB26" s="13">
        <v>0</v>
      </c>
      <c r="AC26" s="13">
        <v>0</v>
      </c>
      <c r="AD26" s="13">
        <v>0</v>
      </c>
      <c r="AE26" s="13">
        <v>0</v>
      </c>
      <c r="AF26" s="92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</row>
    <row r="27" spans="1:45" ht="15" customHeight="1">
      <c r="A27" s="56">
        <v>22</v>
      </c>
      <c r="B27" s="75">
        <v>896</v>
      </c>
      <c r="C27" s="7">
        <v>134</v>
      </c>
      <c r="D27" s="76">
        <v>50</v>
      </c>
      <c r="E27" s="5">
        <v>47</v>
      </c>
      <c r="F27" s="76">
        <v>221</v>
      </c>
      <c r="G27" s="53">
        <f t="shared" si="0"/>
        <v>73.66666666666667</v>
      </c>
      <c r="H27" s="54">
        <v>0</v>
      </c>
      <c r="I27" s="5">
        <v>0</v>
      </c>
      <c r="J27" s="5">
        <v>4</v>
      </c>
      <c r="K27" s="5">
        <v>1</v>
      </c>
      <c r="L27" s="5">
        <v>53</v>
      </c>
      <c r="M27" s="5">
        <v>19</v>
      </c>
      <c r="N27" s="5">
        <v>9</v>
      </c>
      <c r="O27" s="5">
        <v>10</v>
      </c>
      <c r="P27" s="5">
        <v>0</v>
      </c>
      <c r="Q27" s="69" t="s">
        <v>39</v>
      </c>
      <c r="R27" s="60">
        <v>87</v>
      </c>
      <c r="S27" s="5">
        <v>310</v>
      </c>
      <c r="T27" s="5">
        <v>3</v>
      </c>
      <c r="U27" s="5">
        <v>11</v>
      </c>
      <c r="V27" s="5">
        <v>8</v>
      </c>
      <c r="W27" s="5">
        <v>10</v>
      </c>
      <c r="X27" s="5">
        <v>0</v>
      </c>
      <c r="Y27" s="5">
        <v>3</v>
      </c>
      <c r="Z27" s="5">
        <v>77</v>
      </c>
      <c r="AA27" s="5">
        <v>136</v>
      </c>
      <c r="AB27" s="5">
        <v>0</v>
      </c>
      <c r="AC27" s="5">
        <v>4</v>
      </c>
      <c r="AD27" s="5">
        <v>0</v>
      </c>
      <c r="AE27" s="5">
        <v>1</v>
      </c>
      <c r="AF27" s="92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</row>
    <row r="28" spans="1:45" ht="15" customHeight="1">
      <c r="A28" s="56">
        <v>23</v>
      </c>
      <c r="B28" s="75">
        <v>763</v>
      </c>
      <c r="C28" s="7">
        <v>124</v>
      </c>
      <c r="D28" s="76">
        <v>33</v>
      </c>
      <c r="E28" s="5">
        <v>26</v>
      </c>
      <c r="F28" s="76">
        <v>228</v>
      </c>
      <c r="G28" s="53">
        <f t="shared" si="0"/>
        <v>76</v>
      </c>
      <c r="H28" s="54">
        <v>6</v>
      </c>
      <c r="I28" s="5">
        <v>9</v>
      </c>
      <c r="J28" s="5">
        <v>1</v>
      </c>
      <c r="K28" s="5">
        <v>1</v>
      </c>
      <c r="L28" s="5">
        <v>49</v>
      </c>
      <c r="M28" s="5">
        <v>10</v>
      </c>
      <c r="N28" s="5">
        <v>18</v>
      </c>
      <c r="O28" s="5">
        <v>5</v>
      </c>
      <c r="P28" s="5">
        <v>0</v>
      </c>
      <c r="Q28" s="69" t="s">
        <v>39</v>
      </c>
      <c r="R28" s="60">
        <v>88</v>
      </c>
      <c r="S28" s="5">
        <v>239</v>
      </c>
      <c r="T28" s="5">
        <v>0</v>
      </c>
      <c r="U28" s="5">
        <v>9</v>
      </c>
      <c r="V28" s="5">
        <v>2</v>
      </c>
      <c r="W28" s="5">
        <v>8</v>
      </c>
      <c r="X28" s="5">
        <v>0</v>
      </c>
      <c r="Y28" s="5">
        <v>1</v>
      </c>
      <c r="Z28" s="5">
        <v>68</v>
      </c>
      <c r="AA28" s="5">
        <v>107</v>
      </c>
      <c r="AB28" s="5">
        <v>0</v>
      </c>
      <c r="AC28" s="5">
        <v>0</v>
      </c>
      <c r="AD28" s="5">
        <v>2</v>
      </c>
      <c r="AE28" s="5">
        <v>0</v>
      </c>
      <c r="AF28" s="92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</row>
    <row r="29" spans="1:32" s="45" customFormat="1" ht="15" customHeight="1">
      <c r="A29" s="56">
        <v>24</v>
      </c>
      <c r="B29" s="77">
        <v>688</v>
      </c>
      <c r="C29" s="57">
        <v>118</v>
      </c>
      <c r="D29" s="87">
        <v>24</v>
      </c>
      <c r="E29" s="87">
        <v>22</v>
      </c>
      <c r="F29" s="87">
        <v>230</v>
      </c>
      <c r="G29" s="53">
        <f t="shared" si="0"/>
        <v>76.66666666666667</v>
      </c>
      <c r="H29" s="59">
        <v>11</v>
      </c>
      <c r="I29" s="19">
        <v>3</v>
      </c>
      <c r="J29" s="19">
        <v>1</v>
      </c>
      <c r="K29" s="19">
        <v>1</v>
      </c>
      <c r="L29" s="19">
        <v>41</v>
      </c>
      <c r="M29" s="19">
        <v>13</v>
      </c>
      <c r="N29" s="19">
        <v>16</v>
      </c>
      <c r="O29" s="19">
        <v>5</v>
      </c>
      <c r="P29" s="19">
        <v>0</v>
      </c>
      <c r="Q29" s="69" t="s">
        <v>39</v>
      </c>
      <c r="R29" s="67">
        <v>109</v>
      </c>
      <c r="S29" s="19">
        <v>212</v>
      </c>
      <c r="T29" s="19">
        <v>5</v>
      </c>
      <c r="U29" s="19">
        <v>12</v>
      </c>
      <c r="V29" s="19">
        <v>1</v>
      </c>
      <c r="W29" s="19">
        <v>5</v>
      </c>
      <c r="X29" s="19">
        <v>2</v>
      </c>
      <c r="Y29" s="19">
        <v>1</v>
      </c>
      <c r="Z29" s="19">
        <v>90</v>
      </c>
      <c r="AA29" s="19">
        <v>144</v>
      </c>
      <c r="AB29" s="19">
        <v>1</v>
      </c>
      <c r="AC29" s="19">
        <v>7</v>
      </c>
      <c r="AD29" s="19">
        <v>3</v>
      </c>
      <c r="AE29" s="19">
        <v>0</v>
      </c>
      <c r="AF29" s="92"/>
    </row>
    <row r="30" spans="1:45" ht="15" customHeight="1">
      <c r="A30" s="56">
        <v>25</v>
      </c>
      <c r="B30" s="77">
        <v>862</v>
      </c>
      <c r="C30" s="57">
        <v>84</v>
      </c>
      <c r="D30" s="76">
        <v>34</v>
      </c>
      <c r="E30" s="5">
        <v>29</v>
      </c>
      <c r="F30" s="76">
        <v>235</v>
      </c>
      <c r="G30" s="53">
        <f t="shared" si="0"/>
        <v>78.33333333333333</v>
      </c>
      <c r="H30" s="59">
        <v>4</v>
      </c>
      <c r="I30" s="19">
        <v>6</v>
      </c>
      <c r="J30" s="19">
        <v>1</v>
      </c>
      <c r="K30" s="19">
        <v>3</v>
      </c>
      <c r="L30" s="19">
        <v>59</v>
      </c>
      <c r="M30" s="19">
        <v>11</v>
      </c>
      <c r="N30" s="19">
        <v>17</v>
      </c>
      <c r="O30" s="19">
        <v>6</v>
      </c>
      <c r="P30" s="19">
        <v>0</v>
      </c>
      <c r="Q30" s="69" t="s">
        <v>39</v>
      </c>
      <c r="R30" s="60">
        <v>141</v>
      </c>
      <c r="S30" s="5">
        <v>181</v>
      </c>
      <c r="T30" s="5">
        <v>3</v>
      </c>
      <c r="U30" s="5">
        <v>10</v>
      </c>
      <c r="V30" s="19">
        <v>5</v>
      </c>
      <c r="W30" s="19">
        <v>3</v>
      </c>
      <c r="X30" s="19">
        <v>0</v>
      </c>
      <c r="Y30" s="19">
        <v>0</v>
      </c>
      <c r="Z30" s="19">
        <v>60</v>
      </c>
      <c r="AA30" s="19">
        <v>133</v>
      </c>
      <c r="AB30" s="19">
        <v>0</v>
      </c>
      <c r="AC30" s="19">
        <v>0</v>
      </c>
      <c r="AD30" s="19">
        <v>2</v>
      </c>
      <c r="AE30" s="19">
        <v>0</v>
      </c>
      <c r="AF30" s="92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</row>
    <row r="31" spans="1:45" ht="15" customHeight="1">
      <c r="A31" s="56">
        <v>26</v>
      </c>
      <c r="B31" s="77">
        <v>567</v>
      </c>
      <c r="C31" s="57">
        <v>87</v>
      </c>
      <c r="D31" s="76">
        <v>21</v>
      </c>
      <c r="E31" s="19">
        <v>22</v>
      </c>
      <c r="F31" s="76">
        <v>234</v>
      </c>
      <c r="G31" s="53">
        <f t="shared" si="0"/>
        <v>78</v>
      </c>
      <c r="H31" s="59">
        <v>5</v>
      </c>
      <c r="I31" s="19">
        <v>0</v>
      </c>
      <c r="J31" s="19">
        <v>2</v>
      </c>
      <c r="K31" s="19">
        <v>1</v>
      </c>
      <c r="L31" s="19">
        <v>31</v>
      </c>
      <c r="M31" s="19">
        <v>7</v>
      </c>
      <c r="N31" s="19">
        <v>13</v>
      </c>
      <c r="O31" s="19">
        <v>7</v>
      </c>
      <c r="P31" s="19">
        <v>0</v>
      </c>
      <c r="Q31" s="69" t="s">
        <v>39</v>
      </c>
      <c r="R31" s="68">
        <v>170</v>
      </c>
      <c r="S31" s="19">
        <v>143</v>
      </c>
      <c r="T31" s="19">
        <v>1</v>
      </c>
      <c r="U31" s="19">
        <v>7</v>
      </c>
      <c r="V31" s="19">
        <v>4</v>
      </c>
      <c r="W31" s="19">
        <v>3</v>
      </c>
      <c r="X31" s="19">
        <v>0</v>
      </c>
      <c r="Y31" s="19">
        <v>4</v>
      </c>
      <c r="Z31" s="19">
        <v>92</v>
      </c>
      <c r="AA31" s="19">
        <v>90</v>
      </c>
      <c r="AB31" s="19">
        <v>0</v>
      </c>
      <c r="AC31" s="19">
        <v>6</v>
      </c>
      <c r="AD31" s="19">
        <v>3</v>
      </c>
      <c r="AE31" s="19">
        <v>0</v>
      </c>
      <c r="AF31" s="92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</row>
    <row r="32" spans="1:45" ht="15" customHeight="1">
      <c r="A32" s="56">
        <v>27</v>
      </c>
      <c r="B32" s="77">
        <v>605</v>
      </c>
      <c r="C32" s="19">
        <v>134</v>
      </c>
      <c r="D32" s="76">
        <v>20</v>
      </c>
      <c r="E32" s="19">
        <v>39</v>
      </c>
      <c r="F32" s="76">
        <v>215</v>
      </c>
      <c r="G32" s="53">
        <f t="shared" si="0"/>
        <v>71.66666666666667</v>
      </c>
      <c r="H32" s="19">
        <v>9</v>
      </c>
      <c r="I32" s="19">
        <v>3</v>
      </c>
      <c r="J32" s="19">
        <v>2</v>
      </c>
      <c r="K32" s="19">
        <v>0</v>
      </c>
      <c r="L32" s="19">
        <v>26</v>
      </c>
      <c r="M32" s="19">
        <v>6</v>
      </c>
      <c r="N32" s="19">
        <v>8</v>
      </c>
      <c r="O32" s="19">
        <v>3</v>
      </c>
      <c r="P32" s="19">
        <v>0</v>
      </c>
      <c r="Q32" s="69" t="s">
        <v>39</v>
      </c>
      <c r="R32" s="67">
        <v>66</v>
      </c>
      <c r="S32" s="19">
        <v>147</v>
      </c>
      <c r="T32" s="19">
        <v>2</v>
      </c>
      <c r="U32" s="19">
        <v>10</v>
      </c>
      <c r="V32" s="19">
        <v>1</v>
      </c>
      <c r="W32" s="19">
        <v>6</v>
      </c>
      <c r="X32" s="19">
        <v>0</v>
      </c>
      <c r="Y32" s="19">
        <v>3</v>
      </c>
      <c r="Z32" s="19">
        <v>54</v>
      </c>
      <c r="AA32" s="19">
        <v>92</v>
      </c>
      <c r="AB32" s="19">
        <v>0</v>
      </c>
      <c r="AC32" s="19">
        <v>4</v>
      </c>
      <c r="AD32" s="19">
        <v>0</v>
      </c>
      <c r="AE32" s="19">
        <v>1</v>
      </c>
      <c r="AF32" s="92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</row>
    <row r="33" spans="1:32" ht="15" customHeight="1">
      <c r="A33" s="52">
        <v>28</v>
      </c>
      <c r="B33" s="78">
        <v>0</v>
      </c>
      <c r="C33" s="13">
        <v>169</v>
      </c>
      <c r="D33" s="80">
        <v>8</v>
      </c>
      <c r="E33" s="13">
        <v>9</v>
      </c>
      <c r="F33" s="80">
        <v>214</v>
      </c>
      <c r="G33" s="81">
        <f t="shared" si="0"/>
        <v>71.33333333333333</v>
      </c>
      <c r="H33" s="13">
        <v>1</v>
      </c>
      <c r="I33" s="13">
        <v>0</v>
      </c>
      <c r="J33" s="13">
        <v>3</v>
      </c>
      <c r="K33" s="13">
        <v>1</v>
      </c>
      <c r="L33" s="13">
        <v>5</v>
      </c>
      <c r="M33" s="13">
        <v>0</v>
      </c>
      <c r="N33" s="13">
        <v>0</v>
      </c>
      <c r="O33" s="13">
        <v>0</v>
      </c>
      <c r="P33" s="13">
        <v>0</v>
      </c>
      <c r="Q33" s="83" t="s">
        <v>39</v>
      </c>
      <c r="R33" s="84">
        <v>0</v>
      </c>
      <c r="S33" s="13">
        <v>39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19</v>
      </c>
      <c r="AB33" s="13">
        <v>0</v>
      </c>
      <c r="AC33" s="13">
        <v>0</v>
      </c>
      <c r="AD33" s="13">
        <v>0</v>
      </c>
      <c r="AE33" s="13">
        <v>0</v>
      </c>
      <c r="AF33" s="92"/>
    </row>
    <row r="34" spans="1:32" ht="15" customHeight="1">
      <c r="A34" s="56">
        <v>29</v>
      </c>
      <c r="B34" s="75">
        <v>1063</v>
      </c>
      <c r="C34" s="5">
        <v>130</v>
      </c>
      <c r="D34" s="5">
        <v>44</v>
      </c>
      <c r="E34" s="5">
        <v>57</v>
      </c>
      <c r="F34" s="5">
        <v>201</v>
      </c>
      <c r="G34" s="53">
        <f t="shared" si="0"/>
        <v>67</v>
      </c>
      <c r="H34" s="5">
        <v>3</v>
      </c>
      <c r="I34" s="5">
        <v>1</v>
      </c>
      <c r="J34" s="5">
        <v>3</v>
      </c>
      <c r="K34" s="5">
        <v>0</v>
      </c>
      <c r="L34" s="5">
        <v>68</v>
      </c>
      <c r="M34" s="5">
        <v>15</v>
      </c>
      <c r="N34" s="5">
        <v>17</v>
      </c>
      <c r="O34" s="5">
        <v>4</v>
      </c>
      <c r="P34" s="5">
        <v>0</v>
      </c>
      <c r="Q34" s="69" t="s">
        <v>39</v>
      </c>
      <c r="R34" s="60">
        <v>108</v>
      </c>
      <c r="S34" s="5">
        <v>249</v>
      </c>
      <c r="T34" s="5">
        <v>2</v>
      </c>
      <c r="U34" s="5">
        <v>4</v>
      </c>
      <c r="V34" s="5">
        <v>7</v>
      </c>
      <c r="W34" s="5">
        <v>6</v>
      </c>
      <c r="X34" s="5">
        <v>1</v>
      </c>
      <c r="Y34" s="5">
        <v>1</v>
      </c>
      <c r="Z34" s="5">
        <v>108</v>
      </c>
      <c r="AA34" s="5">
        <v>140</v>
      </c>
      <c r="AB34" s="5">
        <v>0</v>
      </c>
      <c r="AC34" s="5">
        <v>2</v>
      </c>
      <c r="AD34" s="5">
        <v>2</v>
      </c>
      <c r="AE34" s="5">
        <v>0</v>
      </c>
      <c r="AF34" s="92"/>
    </row>
    <row r="35" spans="1:32" ht="15" customHeight="1">
      <c r="A35" s="56">
        <v>30</v>
      </c>
      <c r="B35" s="75">
        <v>821</v>
      </c>
      <c r="C35" s="5">
        <v>131</v>
      </c>
      <c r="D35" s="5">
        <v>38</v>
      </c>
      <c r="E35" s="5">
        <v>32</v>
      </c>
      <c r="F35" s="5">
        <v>207</v>
      </c>
      <c r="G35" s="53">
        <f t="shared" si="0"/>
        <v>69</v>
      </c>
      <c r="H35" s="5">
        <v>3</v>
      </c>
      <c r="I35" s="5">
        <v>1</v>
      </c>
      <c r="J35" s="5">
        <v>3</v>
      </c>
      <c r="K35" s="5">
        <v>2</v>
      </c>
      <c r="L35" s="5">
        <v>51</v>
      </c>
      <c r="M35" s="5">
        <v>17</v>
      </c>
      <c r="N35" s="5">
        <v>11</v>
      </c>
      <c r="O35" s="5">
        <v>8</v>
      </c>
      <c r="P35" s="5">
        <v>0</v>
      </c>
      <c r="Q35" s="69" t="s">
        <v>39</v>
      </c>
      <c r="R35" s="60">
        <v>98</v>
      </c>
      <c r="S35" s="5">
        <v>186</v>
      </c>
      <c r="T35" s="5">
        <v>3</v>
      </c>
      <c r="U35" s="5">
        <v>5</v>
      </c>
      <c r="V35" s="5">
        <v>4</v>
      </c>
      <c r="W35" s="5">
        <v>7</v>
      </c>
      <c r="X35" s="5">
        <v>0</v>
      </c>
      <c r="Y35" s="5">
        <v>3</v>
      </c>
      <c r="Z35" s="5">
        <v>57</v>
      </c>
      <c r="AA35" s="5">
        <v>167</v>
      </c>
      <c r="AB35" s="5">
        <v>0</v>
      </c>
      <c r="AC35" s="5">
        <v>2</v>
      </c>
      <c r="AD35" s="5">
        <v>1</v>
      </c>
      <c r="AE35" s="5">
        <v>0</v>
      </c>
      <c r="AF35" s="92"/>
    </row>
    <row r="36" spans="1:32" s="45" customFormat="1" ht="15" customHeight="1">
      <c r="A36" s="56"/>
      <c r="B36" s="77"/>
      <c r="C36" s="19"/>
      <c r="D36" s="91"/>
      <c r="E36" s="19"/>
      <c r="F36" s="19"/>
      <c r="G36" s="88"/>
      <c r="H36" s="19"/>
      <c r="I36" s="19"/>
      <c r="J36" s="19"/>
      <c r="K36" s="19"/>
      <c r="L36" s="19"/>
      <c r="M36" s="19"/>
      <c r="N36" s="19"/>
      <c r="O36" s="19"/>
      <c r="P36" s="19"/>
      <c r="Q36" s="69"/>
      <c r="R36" s="67"/>
      <c r="S36" s="19"/>
      <c r="T36" s="19">
        <v>0</v>
      </c>
      <c r="U36" s="19">
        <v>0</v>
      </c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92"/>
    </row>
    <row r="37" spans="1:32" ht="15" customHeight="1">
      <c r="A37" s="55" t="s">
        <v>33</v>
      </c>
      <c r="B37" s="5">
        <f aca="true" t="shared" si="1" ref="B37:AE37">SUM(B6:B36)</f>
        <v>17748</v>
      </c>
      <c r="C37" s="5">
        <f t="shared" si="1"/>
        <v>3682</v>
      </c>
      <c r="D37" s="5">
        <f t="shared" si="1"/>
        <v>880</v>
      </c>
      <c r="E37" s="5">
        <f t="shared" si="1"/>
        <v>867</v>
      </c>
      <c r="F37" s="5">
        <f t="shared" si="1"/>
        <v>5818</v>
      </c>
      <c r="G37" s="5">
        <f t="shared" si="1"/>
        <v>1939.3333333333337</v>
      </c>
      <c r="H37" s="5">
        <f t="shared" si="1"/>
        <v>120</v>
      </c>
      <c r="I37" s="5">
        <f t="shared" si="1"/>
        <v>53</v>
      </c>
      <c r="J37" s="5">
        <f t="shared" si="1"/>
        <v>69</v>
      </c>
      <c r="K37" s="5">
        <f t="shared" si="1"/>
        <v>28</v>
      </c>
      <c r="L37" s="5">
        <f t="shared" si="1"/>
        <v>1087</v>
      </c>
      <c r="M37" s="5">
        <f t="shared" si="1"/>
        <v>318</v>
      </c>
      <c r="N37" s="5">
        <f t="shared" si="1"/>
        <v>358</v>
      </c>
      <c r="O37" s="5">
        <f t="shared" si="1"/>
        <v>151</v>
      </c>
      <c r="P37" s="5">
        <f t="shared" si="1"/>
        <v>2</v>
      </c>
      <c r="Q37" s="5">
        <f t="shared" si="1"/>
        <v>0</v>
      </c>
      <c r="R37" s="5">
        <f t="shared" si="1"/>
        <v>2233</v>
      </c>
      <c r="S37" s="5">
        <f t="shared" si="1"/>
        <v>5720</v>
      </c>
      <c r="T37" s="5">
        <f t="shared" si="1"/>
        <v>60</v>
      </c>
      <c r="U37" s="5">
        <f t="shared" si="1"/>
        <v>183</v>
      </c>
      <c r="V37" s="5">
        <f t="shared" si="1"/>
        <v>97</v>
      </c>
      <c r="W37" s="5">
        <f t="shared" si="1"/>
        <v>130</v>
      </c>
      <c r="X37" s="5">
        <f t="shared" si="1"/>
        <v>5</v>
      </c>
      <c r="Y37" s="5">
        <f t="shared" si="1"/>
        <v>41</v>
      </c>
      <c r="Z37" s="5">
        <f t="shared" si="1"/>
        <v>1664</v>
      </c>
      <c r="AA37" s="5">
        <f t="shared" si="1"/>
        <v>2875</v>
      </c>
      <c r="AB37" s="5">
        <f t="shared" si="1"/>
        <v>8</v>
      </c>
      <c r="AC37" s="5">
        <f t="shared" si="1"/>
        <v>65</v>
      </c>
      <c r="AD37" s="5">
        <f t="shared" si="1"/>
        <v>30</v>
      </c>
      <c r="AE37" s="5">
        <f t="shared" si="1"/>
        <v>10</v>
      </c>
      <c r="AF37" s="92"/>
    </row>
    <row r="38" spans="1:32" s="90" customFormat="1" ht="24.75" customHeight="1">
      <c r="A38" s="12" t="s">
        <v>26</v>
      </c>
      <c r="B38" s="10">
        <f>+B37/24</f>
        <v>739.5</v>
      </c>
      <c r="C38" s="10">
        <f>+C37/30</f>
        <v>122.73333333333333</v>
      </c>
      <c r="D38" s="10">
        <f>+D37/30</f>
        <v>29.333333333333332</v>
      </c>
      <c r="E38" s="10">
        <f>+E37/30</f>
        <v>28.9</v>
      </c>
      <c r="F38" s="10">
        <f>+F37/30</f>
        <v>193.93333333333334</v>
      </c>
      <c r="G38" s="10">
        <f>+G37/30</f>
        <v>64.64444444444446</v>
      </c>
      <c r="H38" s="10">
        <f>+H37/24</f>
        <v>5</v>
      </c>
      <c r="I38" s="10">
        <f>+I37/24</f>
        <v>2.2083333333333335</v>
      </c>
      <c r="J38" s="10">
        <f>+J37/30</f>
        <v>2.3</v>
      </c>
      <c r="K38" s="10">
        <f>+K37/24</f>
        <v>1.1666666666666667</v>
      </c>
      <c r="L38" s="10">
        <f>+L37/30</f>
        <v>36.233333333333334</v>
      </c>
      <c r="M38" s="10">
        <f>+M37/30</f>
        <v>10.6</v>
      </c>
      <c r="N38" s="10">
        <f>+N37/24</f>
        <v>14.916666666666666</v>
      </c>
      <c r="O38" s="10">
        <f>+O37/24</f>
        <v>6.291666666666667</v>
      </c>
      <c r="P38" s="10">
        <f>+P37/24</f>
        <v>0.08333333333333333</v>
      </c>
      <c r="Q38" s="10">
        <v>0</v>
      </c>
      <c r="R38" s="10">
        <f>+R37/24</f>
        <v>93.04166666666667</v>
      </c>
      <c r="S38" s="10">
        <f>+S37/30</f>
        <v>190.66666666666666</v>
      </c>
      <c r="T38" s="10">
        <f aca="true" t="shared" si="2" ref="T38:Z38">+T37/24</f>
        <v>2.5</v>
      </c>
      <c r="U38" s="10">
        <f t="shared" si="2"/>
        <v>7.625</v>
      </c>
      <c r="V38" s="10">
        <f t="shared" si="2"/>
        <v>4.041666666666667</v>
      </c>
      <c r="W38" s="10">
        <f t="shared" si="2"/>
        <v>5.416666666666667</v>
      </c>
      <c r="X38" s="10">
        <f t="shared" si="2"/>
        <v>0.20833333333333334</v>
      </c>
      <c r="Y38" s="10">
        <f t="shared" si="2"/>
        <v>1.7083333333333333</v>
      </c>
      <c r="Z38" s="10">
        <f t="shared" si="2"/>
        <v>69.33333333333333</v>
      </c>
      <c r="AA38" s="10">
        <f>+AA37/30</f>
        <v>95.83333333333333</v>
      </c>
      <c r="AB38" s="10">
        <f>+AB37/24</f>
        <v>0.3333333333333333</v>
      </c>
      <c r="AC38" s="10">
        <f>+AC37/24</f>
        <v>2.7083333333333335</v>
      </c>
      <c r="AD38" s="10">
        <f>+AD37/24</f>
        <v>1.25</v>
      </c>
      <c r="AE38" s="10">
        <f>+AE37/24</f>
        <v>0.4166666666666667</v>
      </c>
      <c r="AF38" s="93"/>
    </row>
    <row r="39" spans="1:32" ht="12.75">
      <c r="A39" s="94"/>
      <c r="B39" s="95"/>
      <c r="C39" s="95"/>
      <c r="D39" s="95"/>
      <c r="E39" s="95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2"/>
    </row>
    <row r="40" spans="1:32" ht="12.75">
      <c r="A40" s="94"/>
      <c r="B40" s="95"/>
      <c r="C40" s="95"/>
      <c r="D40" s="95"/>
      <c r="E40" s="95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2"/>
    </row>
    <row r="41" spans="1:32" ht="12.75">
      <c r="A41" s="94"/>
      <c r="B41" s="95"/>
      <c r="C41" s="95"/>
      <c r="D41" s="95"/>
      <c r="E41" s="95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2"/>
    </row>
    <row r="42" spans="1:32" ht="12.75">
      <c r="A42" s="94"/>
      <c r="B42" s="95"/>
      <c r="C42" s="95"/>
      <c r="D42" s="95"/>
      <c r="E42" s="95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2"/>
    </row>
    <row r="43" spans="1:32" ht="12.75">
      <c r="A43" s="94"/>
      <c r="B43" s="95"/>
      <c r="C43" s="95"/>
      <c r="D43" s="95"/>
      <c r="E43" s="95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2"/>
    </row>
    <row r="44" spans="1:32" ht="15.75">
      <c r="A44" s="94"/>
      <c r="B44" s="95"/>
      <c r="C44" s="95"/>
      <c r="D44" s="95"/>
      <c r="E44" s="95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86" t="s">
        <v>46</v>
      </c>
      <c r="Z44" s="94"/>
      <c r="AA44" s="94"/>
      <c r="AB44" s="94"/>
      <c r="AC44" s="94"/>
      <c r="AD44" s="94"/>
      <c r="AE44" s="94"/>
      <c r="AF44" s="92"/>
    </row>
    <row r="45" ht="12.75">
      <c r="G45" s="17"/>
    </row>
    <row r="77" spans="4:7" ht="12.75">
      <c r="D77" s="73"/>
      <c r="G77" s="74"/>
    </row>
  </sheetData>
  <sheetProtection/>
  <mergeCells count="27">
    <mergeCell ref="A2:AE2"/>
    <mergeCell ref="A1:AE1"/>
    <mergeCell ref="A3:A4"/>
    <mergeCell ref="B3:B4"/>
    <mergeCell ref="C3:C4"/>
    <mergeCell ref="D3:D4"/>
    <mergeCell ref="E3:E4"/>
    <mergeCell ref="F3:F4"/>
    <mergeCell ref="G3:G4"/>
    <mergeCell ref="H3:H4"/>
    <mergeCell ref="Z4:AA4"/>
    <mergeCell ref="AB4:AC4"/>
    <mergeCell ref="AD4:AE4"/>
    <mergeCell ref="K3:K4"/>
    <mergeCell ref="L3:Q3"/>
    <mergeCell ref="R3:AE3"/>
    <mergeCell ref="L4:M4"/>
    <mergeCell ref="N4:O4"/>
    <mergeCell ref="P4:Q4"/>
    <mergeCell ref="A5:C5"/>
    <mergeCell ref="D5:G5"/>
    <mergeCell ref="H5:K5"/>
    <mergeCell ref="X4:Y4"/>
    <mergeCell ref="R4:S4"/>
    <mergeCell ref="T4:U4"/>
    <mergeCell ref="V4:W4"/>
    <mergeCell ref="I3:I4"/>
  </mergeCells>
  <printOptions horizontalCentered="1" verticalCentered="1"/>
  <pageMargins left="0.2" right="0.1" top="0.1" bottom="0.1" header="0" footer="0"/>
  <pageSetup horizontalDpi="600" verticalDpi="600" orientation="landscape" paperSize="5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AY75"/>
  <sheetViews>
    <sheetView tabSelected="1" view="pageBreakPreview" zoomScale="60" zoomScalePageLayoutView="0" workbookViewId="0" topLeftCell="A1">
      <selection activeCell="I44" sqref="I44"/>
    </sheetView>
  </sheetViews>
  <sheetFormatPr defaultColWidth="9.140625" defaultRowHeight="12.75"/>
  <cols>
    <col min="1" max="1" width="6.140625" style="0" customWidth="1"/>
    <col min="2" max="2" width="8.421875" style="11" customWidth="1"/>
    <col min="3" max="3" width="7.28125" style="11" customWidth="1"/>
    <col min="4" max="4" width="6.00390625" style="11" customWidth="1"/>
    <col min="5" max="5" width="5.7109375" style="11" customWidth="1"/>
    <col min="6" max="6" width="7.00390625" style="0" customWidth="1"/>
    <col min="7" max="7" width="6.7109375" style="0" customWidth="1"/>
    <col min="8" max="8" width="8.7109375" style="0" customWidth="1"/>
    <col min="9" max="9" width="7.7109375" style="0" customWidth="1"/>
    <col min="10" max="10" width="8.7109375" style="0" customWidth="1"/>
    <col min="11" max="12" width="6.7109375" style="0" customWidth="1"/>
    <col min="13" max="13" width="6.140625" style="0" customWidth="1"/>
    <col min="14" max="15" width="5.7109375" style="0" customWidth="1"/>
    <col min="16" max="16" width="4.8515625" style="0" customWidth="1"/>
    <col min="17" max="17" width="4.7109375" style="0" customWidth="1"/>
    <col min="18" max="18" width="8.8515625" style="0" customWidth="1"/>
    <col min="19" max="19" width="9.7109375" style="0" customWidth="1"/>
    <col min="20" max="20" width="4.7109375" style="0" customWidth="1"/>
    <col min="21" max="21" width="5.8515625" style="0" customWidth="1"/>
    <col min="22" max="22" width="5.421875" style="0" customWidth="1"/>
    <col min="23" max="23" width="5.7109375" style="0" customWidth="1"/>
    <col min="24" max="25" width="4.7109375" style="0" customWidth="1"/>
    <col min="26" max="26" width="7.140625" style="0" customWidth="1"/>
    <col min="27" max="27" width="7.57421875" style="0" customWidth="1"/>
    <col min="28" max="30" width="4.7109375" style="0" customWidth="1"/>
    <col min="31" max="31" width="5.57421875" style="0" customWidth="1"/>
    <col min="32" max="32" width="9.140625" style="45" customWidth="1"/>
  </cols>
  <sheetData>
    <row r="1" spans="1:31" ht="12" customHeight="1">
      <c r="A1" s="100" t="s">
        <v>44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1:32" ht="17.25" customHeight="1" thickBot="1">
      <c r="A2" s="178" t="s">
        <v>50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92"/>
    </row>
    <row r="3" spans="1:32" ht="12" customHeight="1">
      <c r="A3" s="222" t="s">
        <v>34</v>
      </c>
      <c r="B3" s="242" t="s">
        <v>0</v>
      </c>
      <c r="C3" s="244" t="s">
        <v>1</v>
      </c>
      <c r="D3" s="246" t="s">
        <v>29</v>
      </c>
      <c r="E3" s="248" t="s">
        <v>30</v>
      </c>
      <c r="F3" s="239" t="s">
        <v>28</v>
      </c>
      <c r="G3" s="240" t="s">
        <v>2</v>
      </c>
      <c r="H3" s="172" t="s">
        <v>3</v>
      </c>
      <c r="I3" s="171" t="s">
        <v>4</v>
      </c>
      <c r="J3" s="71"/>
      <c r="K3" s="171" t="s">
        <v>6</v>
      </c>
      <c r="L3" s="227" t="s">
        <v>23</v>
      </c>
      <c r="M3" s="227"/>
      <c r="N3" s="227"/>
      <c r="O3" s="227"/>
      <c r="P3" s="227"/>
      <c r="Q3" s="227"/>
      <c r="R3" s="252" t="s">
        <v>53</v>
      </c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4"/>
      <c r="AF3" s="92"/>
    </row>
    <row r="4" spans="1:32" ht="92.25" customHeight="1">
      <c r="A4" s="237"/>
      <c r="B4" s="243"/>
      <c r="C4" s="245"/>
      <c r="D4" s="247"/>
      <c r="E4" s="242"/>
      <c r="F4" s="171"/>
      <c r="G4" s="164"/>
      <c r="H4" s="196"/>
      <c r="I4" s="183"/>
      <c r="J4" s="72" t="s">
        <v>42</v>
      </c>
      <c r="K4" s="183"/>
      <c r="L4" s="171" t="s">
        <v>7</v>
      </c>
      <c r="M4" s="171"/>
      <c r="N4" s="171" t="s">
        <v>17</v>
      </c>
      <c r="O4" s="171"/>
      <c r="P4" s="171" t="s">
        <v>8</v>
      </c>
      <c r="Q4" s="171"/>
      <c r="R4" s="173" t="s">
        <v>38</v>
      </c>
      <c r="S4" s="172"/>
      <c r="T4" s="171" t="s">
        <v>10</v>
      </c>
      <c r="U4" s="171"/>
      <c r="V4" s="171" t="s">
        <v>11</v>
      </c>
      <c r="W4" s="171"/>
      <c r="X4" s="171" t="s">
        <v>12</v>
      </c>
      <c r="Y4" s="171"/>
      <c r="Z4" s="171" t="s">
        <v>13</v>
      </c>
      <c r="AA4" s="171"/>
      <c r="AB4" s="180" t="s">
        <v>35</v>
      </c>
      <c r="AC4" s="180"/>
      <c r="AD4" s="171" t="s">
        <v>14</v>
      </c>
      <c r="AE4" s="171"/>
      <c r="AF4" s="92"/>
    </row>
    <row r="5" spans="1:32" ht="16.5" customHeight="1">
      <c r="A5" s="228"/>
      <c r="B5" s="188"/>
      <c r="C5" s="189"/>
      <c r="D5" s="249" t="s">
        <v>52</v>
      </c>
      <c r="E5" s="250"/>
      <c r="F5" s="250"/>
      <c r="G5" s="251"/>
      <c r="H5" s="187"/>
      <c r="I5" s="188"/>
      <c r="J5" s="188"/>
      <c r="K5" s="232"/>
      <c r="L5" s="5" t="s">
        <v>15</v>
      </c>
      <c r="M5" s="5" t="s">
        <v>16</v>
      </c>
      <c r="N5" s="5" t="s">
        <v>15</v>
      </c>
      <c r="O5" s="5" t="s">
        <v>16</v>
      </c>
      <c r="P5" s="5" t="s">
        <v>15</v>
      </c>
      <c r="Q5" s="5" t="s">
        <v>16</v>
      </c>
      <c r="R5" s="60" t="s">
        <v>15</v>
      </c>
      <c r="S5" s="5" t="s">
        <v>16</v>
      </c>
      <c r="T5" s="5" t="s">
        <v>15</v>
      </c>
      <c r="U5" s="5" t="s">
        <v>16</v>
      </c>
      <c r="V5" s="5" t="s">
        <v>15</v>
      </c>
      <c r="W5" s="5" t="s">
        <v>16</v>
      </c>
      <c r="X5" s="5" t="s">
        <v>15</v>
      </c>
      <c r="Y5" s="5" t="s">
        <v>16</v>
      </c>
      <c r="Z5" s="5" t="s">
        <v>15</v>
      </c>
      <c r="AA5" s="5" t="s">
        <v>16</v>
      </c>
      <c r="AB5" s="5" t="s">
        <v>15</v>
      </c>
      <c r="AC5" s="5" t="s">
        <v>16</v>
      </c>
      <c r="AD5" s="5" t="s">
        <v>15</v>
      </c>
      <c r="AE5" s="5" t="s">
        <v>16</v>
      </c>
      <c r="AF5" s="92"/>
    </row>
    <row r="6" spans="1:32" ht="15" customHeight="1">
      <c r="A6" s="56">
        <v>1</v>
      </c>
      <c r="B6" s="75">
        <v>700</v>
      </c>
      <c r="C6" s="7">
        <v>86</v>
      </c>
      <c r="D6" s="76">
        <v>22</v>
      </c>
      <c r="E6" s="5">
        <v>23</v>
      </c>
      <c r="F6" s="76">
        <v>206</v>
      </c>
      <c r="G6" s="53">
        <f>+F6/3</f>
        <v>68.66666666666667</v>
      </c>
      <c r="H6" s="54">
        <v>11</v>
      </c>
      <c r="I6" s="54">
        <v>9</v>
      </c>
      <c r="J6" s="5" t="s">
        <v>21</v>
      </c>
      <c r="K6" s="60">
        <v>1</v>
      </c>
      <c r="L6" s="5">
        <v>52</v>
      </c>
      <c r="M6" s="5">
        <v>11</v>
      </c>
      <c r="N6" s="5">
        <v>11</v>
      </c>
      <c r="O6" s="5">
        <v>4</v>
      </c>
      <c r="P6" s="69" t="s">
        <v>21</v>
      </c>
      <c r="Q6" s="69" t="s">
        <v>21</v>
      </c>
      <c r="R6" s="60">
        <v>71</v>
      </c>
      <c r="S6" s="5">
        <v>161</v>
      </c>
      <c r="T6" s="5">
        <v>2</v>
      </c>
      <c r="U6" s="5">
        <v>7</v>
      </c>
      <c r="V6" s="5">
        <v>2</v>
      </c>
      <c r="W6" s="5">
        <v>4</v>
      </c>
      <c r="X6" s="5" t="s">
        <v>21</v>
      </c>
      <c r="Y6" s="5">
        <v>3</v>
      </c>
      <c r="Z6" s="5">
        <v>103</v>
      </c>
      <c r="AA6" s="5">
        <v>134</v>
      </c>
      <c r="AB6" s="5">
        <v>1</v>
      </c>
      <c r="AC6" s="5">
        <v>3</v>
      </c>
      <c r="AD6" s="5">
        <v>2</v>
      </c>
      <c r="AE6" s="5" t="s">
        <v>21</v>
      </c>
      <c r="AF6" s="92"/>
    </row>
    <row r="7" spans="1:32" s="45" customFormat="1" ht="15" customHeight="1">
      <c r="A7" s="56">
        <v>2</v>
      </c>
      <c r="B7" s="75">
        <v>872</v>
      </c>
      <c r="C7" s="57">
        <v>128</v>
      </c>
      <c r="D7" s="76">
        <v>23</v>
      </c>
      <c r="E7" s="5">
        <v>27</v>
      </c>
      <c r="F7" s="76">
        <v>202</v>
      </c>
      <c r="G7" s="53">
        <f aca="true" t="shared" si="0" ref="G7:G36">+F7/3</f>
        <v>67.33333333333333</v>
      </c>
      <c r="H7" s="54">
        <v>9</v>
      </c>
      <c r="I7" s="54" t="s">
        <v>21</v>
      </c>
      <c r="J7" s="5">
        <v>2</v>
      </c>
      <c r="K7" s="60">
        <v>2</v>
      </c>
      <c r="L7" s="19">
        <v>58</v>
      </c>
      <c r="M7" s="19">
        <v>7</v>
      </c>
      <c r="N7" s="19">
        <v>11</v>
      </c>
      <c r="O7" s="19">
        <v>5</v>
      </c>
      <c r="P7" s="69" t="s">
        <v>21</v>
      </c>
      <c r="Q7" s="69" t="s">
        <v>21</v>
      </c>
      <c r="R7" s="67">
        <v>172</v>
      </c>
      <c r="S7" s="19">
        <v>210</v>
      </c>
      <c r="T7" s="19">
        <v>4</v>
      </c>
      <c r="U7" s="19">
        <v>15</v>
      </c>
      <c r="V7" s="19">
        <v>1</v>
      </c>
      <c r="W7" s="19">
        <v>6</v>
      </c>
      <c r="X7" s="19" t="s">
        <v>21</v>
      </c>
      <c r="Y7" s="19">
        <v>6</v>
      </c>
      <c r="Z7" s="19">
        <v>104</v>
      </c>
      <c r="AA7" s="19">
        <v>125</v>
      </c>
      <c r="AB7" s="19" t="s">
        <v>21</v>
      </c>
      <c r="AC7" s="19" t="s">
        <v>21</v>
      </c>
      <c r="AD7" s="19" t="s">
        <v>21</v>
      </c>
      <c r="AE7" s="19">
        <v>1</v>
      </c>
      <c r="AF7" s="92"/>
    </row>
    <row r="8" spans="1:32" s="45" customFormat="1" ht="15" customHeight="1">
      <c r="A8" s="56">
        <v>3</v>
      </c>
      <c r="B8" s="75">
        <v>710</v>
      </c>
      <c r="C8" s="7">
        <v>131</v>
      </c>
      <c r="D8" s="76">
        <v>21</v>
      </c>
      <c r="E8" s="5">
        <v>20</v>
      </c>
      <c r="F8" s="76">
        <v>203</v>
      </c>
      <c r="G8" s="53">
        <f t="shared" si="0"/>
        <v>67.66666666666667</v>
      </c>
      <c r="H8" s="54">
        <v>5</v>
      </c>
      <c r="I8" s="54" t="s">
        <v>21</v>
      </c>
      <c r="J8" s="5">
        <v>4</v>
      </c>
      <c r="K8" s="60">
        <v>1</v>
      </c>
      <c r="L8" s="19">
        <v>49</v>
      </c>
      <c r="M8" s="19">
        <v>5</v>
      </c>
      <c r="N8" s="19">
        <v>12</v>
      </c>
      <c r="O8" s="19">
        <v>8</v>
      </c>
      <c r="P8" s="69" t="s">
        <v>21</v>
      </c>
      <c r="Q8" s="69" t="s">
        <v>21</v>
      </c>
      <c r="R8" s="67">
        <v>97</v>
      </c>
      <c r="S8" s="19">
        <v>126</v>
      </c>
      <c r="T8" s="19">
        <v>2</v>
      </c>
      <c r="U8" s="19">
        <v>7</v>
      </c>
      <c r="V8" s="19" t="s">
        <v>21</v>
      </c>
      <c r="W8" s="19" t="s">
        <v>21</v>
      </c>
      <c r="X8" s="19" t="s">
        <v>21</v>
      </c>
      <c r="Y8" s="19">
        <v>7</v>
      </c>
      <c r="Z8" s="19">
        <v>85</v>
      </c>
      <c r="AA8" s="19">
        <v>148</v>
      </c>
      <c r="AB8" s="19" t="s">
        <v>21</v>
      </c>
      <c r="AC8" s="19">
        <v>4</v>
      </c>
      <c r="AD8" s="19">
        <v>1</v>
      </c>
      <c r="AE8" s="19" t="s">
        <v>21</v>
      </c>
      <c r="AF8" s="92"/>
    </row>
    <row r="9" spans="1:51" ht="15" customHeight="1">
      <c r="A9" s="56">
        <v>4</v>
      </c>
      <c r="B9" s="75">
        <v>480</v>
      </c>
      <c r="C9" s="7">
        <v>101</v>
      </c>
      <c r="D9" s="76">
        <v>21</v>
      </c>
      <c r="E9" s="5">
        <v>41</v>
      </c>
      <c r="F9" s="76">
        <v>183</v>
      </c>
      <c r="G9" s="53">
        <f t="shared" si="0"/>
        <v>61</v>
      </c>
      <c r="H9" s="54">
        <v>5</v>
      </c>
      <c r="I9" s="54">
        <v>2</v>
      </c>
      <c r="J9" s="5">
        <v>2</v>
      </c>
      <c r="K9" s="60">
        <v>1</v>
      </c>
      <c r="L9" s="19">
        <v>24</v>
      </c>
      <c r="M9" s="19">
        <v>13</v>
      </c>
      <c r="N9" s="19">
        <v>11</v>
      </c>
      <c r="O9" s="19">
        <v>4</v>
      </c>
      <c r="P9" s="69" t="s">
        <v>21</v>
      </c>
      <c r="Q9" s="69" t="s">
        <v>21</v>
      </c>
      <c r="R9" s="67">
        <v>24</v>
      </c>
      <c r="S9" s="19">
        <v>195</v>
      </c>
      <c r="T9" s="19">
        <v>3</v>
      </c>
      <c r="U9" s="19">
        <v>5</v>
      </c>
      <c r="V9" s="19">
        <v>4</v>
      </c>
      <c r="W9" s="19">
        <v>4</v>
      </c>
      <c r="X9" s="19">
        <v>2</v>
      </c>
      <c r="Y9" s="19">
        <v>2</v>
      </c>
      <c r="Z9" s="19">
        <v>47</v>
      </c>
      <c r="AA9" s="19">
        <v>114</v>
      </c>
      <c r="AB9" s="19" t="s">
        <v>21</v>
      </c>
      <c r="AC9" s="19">
        <v>2</v>
      </c>
      <c r="AD9" s="19">
        <v>2</v>
      </c>
      <c r="AE9" s="19" t="s">
        <v>21</v>
      </c>
      <c r="AF9" s="92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1:32" ht="15" customHeight="1">
      <c r="A10" s="52">
        <v>5</v>
      </c>
      <c r="B10" s="78">
        <v>0</v>
      </c>
      <c r="C10" s="79">
        <v>153</v>
      </c>
      <c r="D10" s="80">
        <v>9</v>
      </c>
      <c r="E10" s="13">
        <v>9</v>
      </c>
      <c r="F10" s="80">
        <v>183</v>
      </c>
      <c r="G10" s="53">
        <f t="shared" si="0"/>
        <v>61</v>
      </c>
      <c r="H10" s="82">
        <v>1</v>
      </c>
      <c r="I10" s="82" t="s">
        <v>21</v>
      </c>
      <c r="J10" s="13">
        <v>1</v>
      </c>
      <c r="K10" s="84">
        <v>1</v>
      </c>
      <c r="L10" s="13">
        <v>6</v>
      </c>
      <c r="M10" s="13">
        <v>2</v>
      </c>
      <c r="N10" s="13">
        <v>0</v>
      </c>
      <c r="O10" s="13">
        <v>0</v>
      </c>
      <c r="P10" s="83" t="s">
        <v>21</v>
      </c>
      <c r="Q10" s="83" t="s">
        <v>21</v>
      </c>
      <c r="R10" s="84" t="s">
        <v>21</v>
      </c>
      <c r="S10" s="13">
        <v>81</v>
      </c>
      <c r="T10" s="13" t="s">
        <v>21</v>
      </c>
      <c r="U10" s="13" t="s">
        <v>21</v>
      </c>
      <c r="V10" s="13" t="s">
        <v>21</v>
      </c>
      <c r="W10" s="13" t="s">
        <v>21</v>
      </c>
      <c r="X10" s="13" t="s">
        <v>21</v>
      </c>
      <c r="Y10" s="13" t="s">
        <v>21</v>
      </c>
      <c r="Z10" s="13">
        <v>0</v>
      </c>
      <c r="AA10" s="13">
        <v>27</v>
      </c>
      <c r="AB10" s="13" t="s">
        <v>21</v>
      </c>
      <c r="AC10" s="13" t="s">
        <v>21</v>
      </c>
      <c r="AD10" s="13" t="s">
        <v>21</v>
      </c>
      <c r="AE10" s="13" t="s">
        <v>21</v>
      </c>
      <c r="AF10" s="92"/>
    </row>
    <row r="11" spans="1:32" ht="15" customHeight="1">
      <c r="A11" s="56">
        <v>6</v>
      </c>
      <c r="B11" s="75">
        <v>760</v>
      </c>
      <c r="C11" s="7">
        <v>112</v>
      </c>
      <c r="D11" s="76">
        <v>35</v>
      </c>
      <c r="E11" s="5">
        <v>51</v>
      </c>
      <c r="F11" s="76">
        <v>167</v>
      </c>
      <c r="G11" s="53">
        <f t="shared" si="0"/>
        <v>55.666666666666664</v>
      </c>
      <c r="H11" s="54">
        <v>2</v>
      </c>
      <c r="I11" s="54" t="s">
        <v>21</v>
      </c>
      <c r="J11" s="5">
        <v>4</v>
      </c>
      <c r="K11" s="60" t="s">
        <v>21</v>
      </c>
      <c r="L11" s="5">
        <v>32</v>
      </c>
      <c r="M11" s="5">
        <v>4</v>
      </c>
      <c r="N11" s="5">
        <v>9</v>
      </c>
      <c r="O11" s="5">
        <v>3</v>
      </c>
      <c r="P11" s="69" t="s">
        <v>21</v>
      </c>
      <c r="Q11" s="69" t="s">
        <v>43</v>
      </c>
      <c r="R11" s="60">
        <v>73</v>
      </c>
      <c r="S11" s="5">
        <v>297</v>
      </c>
      <c r="T11" s="5">
        <v>2</v>
      </c>
      <c r="U11" s="5">
        <v>8</v>
      </c>
      <c r="V11" s="5">
        <v>2</v>
      </c>
      <c r="W11" s="5">
        <v>5</v>
      </c>
      <c r="X11" s="5" t="s">
        <v>21</v>
      </c>
      <c r="Y11" s="5">
        <v>6</v>
      </c>
      <c r="Z11" s="5">
        <v>76</v>
      </c>
      <c r="AA11" s="5">
        <v>187</v>
      </c>
      <c r="AB11" s="5" t="s">
        <v>21</v>
      </c>
      <c r="AC11" s="5">
        <v>1</v>
      </c>
      <c r="AD11" s="5">
        <v>1</v>
      </c>
      <c r="AE11" s="5">
        <v>1</v>
      </c>
      <c r="AF11" s="92"/>
    </row>
    <row r="12" spans="1:32" s="45" customFormat="1" ht="15" customHeight="1">
      <c r="A12" s="56">
        <v>7</v>
      </c>
      <c r="B12" s="77">
        <v>890</v>
      </c>
      <c r="C12" s="57">
        <v>103</v>
      </c>
      <c r="D12" s="87">
        <v>28</v>
      </c>
      <c r="E12" s="19">
        <v>26</v>
      </c>
      <c r="F12" s="87">
        <v>169</v>
      </c>
      <c r="G12" s="53">
        <f t="shared" si="0"/>
        <v>56.333333333333336</v>
      </c>
      <c r="H12" s="59">
        <v>7</v>
      </c>
      <c r="I12" s="59" t="s">
        <v>21</v>
      </c>
      <c r="J12" s="19">
        <v>4</v>
      </c>
      <c r="K12" s="67" t="s">
        <v>21</v>
      </c>
      <c r="L12" s="19">
        <v>42</v>
      </c>
      <c r="M12" s="19">
        <v>14</v>
      </c>
      <c r="N12" s="19">
        <v>12</v>
      </c>
      <c r="O12" s="19">
        <v>6</v>
      </c>
      <c r="P12" s="69" t="s">
        <v>21</v>
      </c>
      <c r="Q12" s="69" t="s">
        <v>21</v>
      </c>
      <c r="R12" s="67">
        <v>144</v>
      </c>
      <c r="S12" s="19">
        <v>370</v>
      </c>
      <c r="T12" s="19">
        <v>3</v>
      </c>
      <c r="U12" s="19">
        <v>15</v>
      </c>
      <c r="V12" s="19">
        <v>13</v>
      </c>
      <c r="W12" s="19">
        <v>6</v>
      </c>
      <c r="X12" s="19" t="s">
        <v>21</v>
      </c>
      <c r="Y12" s="19">
        <v>3</v>
      </c>
      <c r="Z12" s="19">
        <v>163</v>
      </c>
      <c r="AA12" s="19">
        <v>165</v>
      </c>
      <c r="AB12" s="19" t="s">
        <v>21</v>
      </c>
      <c r="AC12" s="19">
        <v>2</v>
      </c>
      <c r="AD12" s="19">
        <v>1</v>
      </c>
      <c r="AE12" s="19" t="s">
        <v>21</v>
      </c>
      <c r="AF12" s="92"/>
    </row>
    <row r="13" spans="1:45" ht="15" customHeight="1">
      <c r="A13" s="56">
        <v>8</v>
      </c>
      <c r="B13" s="75">
        <v>716</v>
      </c>
      <c r="C13" s="7">
        <v>123</v>
      </c>
      <c r="D13" s="76">
        <v>19</v>
      </c>
      <c r="E13" s="5">
        <v>35</v>
      </c>
      <c r="F13" s="76">
        <v>153</v>
      </c>
      <c r="G13" s="53">
        <f t="shared" si="0"/>
        <v>51</v>
      </c>
      <c r="H13" s="54">
        <v>3</v>
      </c>
      <c r="I13" s="54">
        <v>4</v>
      </c>
      <c r="J13" s="5">
        <v>3</v>
      </c>
      <c r="K13" s="60" t="s">
        <v>21</v>
      </c>
      <c r="L13" s="5">
        <v>35</v>
      </c>
      <c r="M13" s="5">
        <v>9</v>
      </c>
      <c r="N13" s="5">
        <v>14</v>
      </c>
      <c r="O13" s="5">
        <v>6</v>
      </c>
      <c r="P13" s="69" t="s">
        <v>21</v>
      </c>
      <c r="Q13" s="69" t="s">
        <v>21</v>
      </c>
      <c r="R13" s="60">
        <v>88</v>
      </c>
      <c r="S13" s="5">
        <v>359</v>
      </c>
      <c r="T13" s="5">
        <v>2</v>
      </c>
      <c r="U13" s="5">
        <v>8</v>
      </c>
      <c r="V13" s="5">
        <v>1</v>
      </c>
      <c r="W13" s="5">
        <v>5</v>
      </c>
      <c r="X13" s="5" t="s">
        <v>21</v>
      </c>
      <c r="Y13" s="5">
        <v>4</v>
      </c>
      <c r="Z13" s="5">
        <v>68</v>
      </c>
      <c r="AA13" s="5">
        <v>145</v>
      </c>
      <c r="AB13" s="5">
        <v>2</v>
      </c>
      <c r="AC13" s="5">
        <v>2</v>
      </c>
      <c r="AD13" s="5">
        <v>3</v>
      </c>
      <c r="AE13" s="5" t="s">
        <v>21</v>
      </c>
      <c r="AF13" s="92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</row>
    <row r="14" spans="1:45" ht="15" customHeight="1">
      <c r="A14" s="56">
        <v>9</v>
      </c>
      <c r="B14" s="75">
        <v>678</v>
      </c>
      <c r="C14" s="7">
        <v>97</v>
      </c>
      <c r="D14" s="76">
        <v>32</v>
      </c>
      <c r="E14" s="5">
        <v>37</v>
      </c>
      <c r="F14" s="76">
        <v>148</v>
      </c>
      <c r="G14" s="53">
        <f t="shared" si="0"/>
        <v>49.333333333333336</v>
      </c>
      <c r="H14" s="54">
        <v>3</v>
      </c>
      <c r="I14" s="54">
        <v>2</v>
      </c>
      <c r="J14" s="5">
        <v>3</v>
      </c>
      <c r="K14" s="60" t="s">
        <v>21</v>
      </c>
      <c r="L14" s="5">
        <v>36</v>
      </c>
      <c r="M14" s="5">
        <v>7</v>
      </c>
      <c r="N14" s="5">
        <v>16</v>
      </c>
      <c r="O14" s="5">
        <v>4</v>
      </c>
      <c r="P14" s="69" t="s">
        <v>21</v>
      </c>
      <c r="Q14" s="69" t="s">
        <v>43</v>
      </c>
      <c r="R14" s="60">
        <v>106</v>
      </c>
      <c r="S14" s="5">
        <v>192</v>
      </c>
      <c r="T14" s="5">
        <v>3</v>
      </c>
      <c r="U14" s="5">
        <v>9</v>
      </c>
      <c r="V14" s="5">
        <v>1</v>
      </c>
      <c r="W14" s="5">
        <v>2</v>
      </c>
      <c r="X14" s="5" t="s">
        <v>21</v>
      </c>
      <c r="Y14" s="5">
        <v>1</v>
      </c>
      <c r="Z14" s="5">
        <v>92</v>
      </c>
      <c r="AA14" s="5">
        <v>147</v>
      </c>
      <c r="AB14" s="5" t="s">
        <v>21</v>
      </c>
      <c r="AC14" s="5">
        <v>3</v>
      </c>
      <c r="AD14" s="5" t="s">
        <v>21</v>
      </c>
      <c r="AE14" s="5">
        <v>1</v>
      </c>
      <c r="AF14" s="92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</row>
    <row r="15" spans="1:32" s="45" customFormat="1" ht="15" customHeight="1">
      <c r="A15" s="56">
        <v>10</v>
      </c>
      <c r="B15" s="75">
        <v>507</v>
      </c>
      <c r="C15" s="7">
        <v>138</v>
      </c>
      <c r="D15" s="76">
        <v>26</v>
      </c>
      <c r="E15" s="5">
        <v>29</v>
      </c>
      <c r="F15" s="76">
        <v>145</v>
      </c>
      <c r="G15" s="53">
        <f t="shared" si="0"/>
        <v>48.333333333333336</v>
      </c>
      <c r="H15" s="54">
        <v>2</v>
      </c>
      <c r="I15" s="54">
        <v>1</v>
      </c>
      <c r="J15" s="5">
        <v>8</v>
      </c>
      <c r="K15" s="60" t="s">
        <v>21</v>
      </c>
      <c r="L15" s="19">
        <v>35</v>
      </c>
      <c r="M15" s="19">
        <v>8</v>
      </c>
      <c r="N15" s="19">
        <v>5</v>
      </c>
      <c r="O15" s="19">
        <v>5</v>
      </c>
      <c r="P15" s="69" t="s">
        <v>21</v>
      </c>
      <c r="Q15" s="69" t="s">
        <v>21</v>
      </c>
      <c r="R15" s="67">
        <v>67</v>
      </c>
      <c r="S15" s="19">
        <v>274</v>
      </c>
      <c r="T15" s="19">
        <v>1</v>
      </c>
      <c r="U15" s="19">
        <v>6</v>
      </c>
      <c r="V15" s="19">
        <v>1</v>
      </c>
      <c r="W15" s="19">
        <v>3</v>
      </c>
      <c r="X15" s="19" t="s">
        <v>21</v>
      </c>
      <c r="Y15" s="19">
        <v>1</v>
      </c>
      <c r="Z15" s="19">
        <v>78</v>
      </c>
      <c r="AA15" s="19">
        <v>147</v>
      </c>
      <c r="AB15" s="19">
        <v>1</v>
      </c>
      <c r="AC15" s="19">
        <v>1</v>
      </c>
      <c r="AD15" s="19">
        <v>2</v>
      </c>
      <c r="AE15" s="19" t="s">
        <v>21</v>
      </c>
      <c r="AF15" s="92"/>
    </row>
    <row r="16" spans="1:45" ht="15" customHeight="1">
      <c r="A16" s="56">
        <v>11</v>
      </c>
      <c r="B16" s="75">
        <v>720</v>
      </c>
      <c r="C16" s="7">
        <v>130</v>
      </c>
      <c r="D16" s="76">
        <v>29</v>
      </c>
      <c r="E16" s="5">
        <v>35</v>
      </c>
      <c r="F16" s="76">
        <v>139</v>
      </c>
      <c r="G16" s="53">
        <f t="shared" si="0"/>
        <v>46.333333333333336</v>
      </c>
      <c r="H16" s="54">
        <v>4</v>
      </c>
      <c r="I16" s="54">
        <v>1</v>
      </c>
      <c r="J16" s="5">
        <v>4</v>
      </c>
      <c r="K16" s="60" t="s">
        <v>21</v>
      </c>
      <c r="L16" s="19">
        <v>39</v>
      </c>
      <c r="M16" s="19">
        <v>17</v>
      </c>
      <c r="N16" s="19">
        <v>15</v>
      </c>
      <c r="O16" s="19">
        <v>4</v>
      </c>
      <c r="P16" s="69" t="s">
        <v>43</v>
      </c>
      <c r="Q16" s="69" t="s">
        <v>21</v>
      </c>
      <c r="R16" s="67">
        <v>98</v>
      </c>
      <c r="S16" s="19">
        <v>205</v>
      </c>
      <c r="T16" s="19" t="s">
        <v>21</v>
      </c>
      <c r="U16" s="19">
        <v>7</v>
      </c>
      <c r="V16" s="19">
        <v>10</v>
      </c>
      <c r="W16" s="19">
        <v>2</v>
      </c>
      <c r="X16" s="19" t="s">
        <v>21</v>
      </c>
      <c r="Y16" s="19">
        <v>1</v>
      </c>
      <c r="Z16" s="19">
        <v>144</v>
      </c>
      <c r="AA16" s="19">
        <v>145</v>
      </c>
      <c r="AB16" s="19" t="s">
        <v>21</v>
      </c>
      <c r="AC16" s="19">
        <v>2</v>
      </c>
      <c r="AD16" s="19">
        <v>2</v>
      </c>
      <c r="AE16" s="19" t="s">
        <v>21</v>
      </c>
      <c r="AF16" s="92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</row>
    <row r="17" spans="1:45" ht="15" customHeight="1">
      <c r="A17" s="52">
        <v>12</v>
      </c>
      <c r="B17" s="78">
        <v>0</v>
      </c>
      <c r="C17" s="79">
        <v>184</v>
      </c>
      <c r="D17" s="80">
        <v>5</v>
      </c>
      <c r="E17" s="13">
        <v>9</v>
      </c>
      <c r="F17" s="80">
        <v>135</v>
      </c>
      <c r="G17" s="53">
        <f t="shared" si="0"/>
        <v>45</v>
      </c>
      <c r="H17" s="82" t="s">
        <v>21</v>
      </c>
      <c r="I17" s="82" t="s">
        <v>21</v>
      </c>
      <c r="J17" s="13" t="s">
        <v>21</v>
      </c>
      <c r="K17" s="84" t="s">
        <v>21</v>
      </c>
      <c r="L17" s="13">
        <v>11</v>
      </c>
      <c r="M17" s="13">
        <v>4</v>
      </c>
      <c r="N17" s="13">
        <v>0</v>
      </c>
      <c r="O17" s="13">
        <v>0</v>
      </c>
      <c r="P17" s="83" t="s">
        <v>21</v>
      </c>
      <c r="Q17" s="83" t="s">
        <v>21</v>
      </c>
      <c r="R17" s="84" t="s">
        <v>21</v>
      </c>
      <c r="S17" s="13">
        <v>106</v>
      </c>
      <c r="T17" s="13" t="s">
        <v>21</v>
      </c>
      <c r="U17" s="13" t="s">
        <v>21</v>
      </c>
      <c r="V17" s="13" t="s">
        <v>21</v>
      </c>
      <c r="W17" s="13" t="s">
        <v>21</v>
      </c>
      <c r="X17" s="13" t="s">
        <v>21</v>
      </c>
      <c r="Y17" s="13" t="s">
        <v>21</v>
      </c>
      <c r="Z17" s="13">
        <v>0</v>
      </c>
      <c r="AA17" s="13">
        <v>10</v>
      </c>
      <c r="AB17" s="13" t="s">
        <v>21</v>
      </c>
      <c r="AC17" s="13" t="s">
        <v>21</v>
      </c>
      <c r="AD17" s="13" t="s">
        <v>21</v>
      </c>
      <c r="AE17" s="13">
        <v>2</v>
      </c>
      <c r="AF17" s="92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</row>
    <row r="18" spans="1:45" ht="15" customHeight="1">
      <c r="A18" s="56">
        <v>13</v>
      </c>
      <c r="B18" s="75">
        <v>1029</v>
      </c>
      <c r="C18" s="7">
        <v>147</v>
      </c>
      <c r="D18" s="76">
        <v>49</v>
      </c>
      <c r="E18" s="5">
        <v>29</v>
      </c>
      <c r="F18" s="76">
        <v>155</v>
      </c>
      <c r="G18" s="53">
        <f t="shared" si="0"/>
        <v>51.666666666666664</v>
      </c>
      <c r="H18" s="54">
        <v>4</v>
      </c>
      <c r="I18" s="54" t="s">
        <v>21</v>
      </c>
      <c r="J18" s="5">
        <v>1</v>
      </c>
      <c r="K18" s="60" t="s">
        <v>21</v>
      </c>
      <c r="L18" s="5">
        <v>56</v>
      </c>
      <c r="M18" s="5">
        <v>15</v>
      </c>
      <c r="N18" s="5">
        <v>8</v>
      </c>
      <c r="O18" s="5">
        <v>9</v>
      </c>
      <c r="P18" s="69" t="s">
        <v>21</v>
      </c>
      <c r="Q18" s="69" t="s">
        <v>21</v>
      </c>
      <c r="R18" s="60">
        <v>78</v>
      </c>
      <c r="S18" s="5">
        <v>263</v>
      </c>
      <c r="T18" s="5">
        <v>9</v>
      </c>
      <c r="U18" s="5">
        <v>17</v>
      </c>
      <c r="V18" s="5">
        <v>9</v>
      </c>
      <c r="W18" s="5">
        <v>15</v>
      </c>
      <c r="X18" s="5" t="s">
        <v>21</v>
      </c>
      <c r="Y18" s="5">
        <v>4</v>
      </c>
      <c r="Z18" s="5">
        <v>97</v>
      </c>
      <c r="AA18" s="5">
        <v>239</v>
      </c>
      <c r="AB18" s="5">
        <v>1</v>
      </c>
      <c r="AC18" s="5">
        <v>5</v>
      </c>
      <c r="AD18" s="5">
        <v>3</v>
      </c>
      <c r="AE18" s="5" t="s">
        <v>21</v>
      </c>
      <c r="AF18" s="92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</row>
    <row r="19" spans="1:45" ht="15" customHeight="1">
      <c r="A19" s="56">
        <v>14</v>
      </c>
      <c r="B19" s="77">
        <v>797</v>
      </c>
      <c r="C19" s="57">
        <v>142</v>
      </c>
      <c r="D19" s="87">
        <v>34</v>
      </c>
      <c r="E19" s="19">
        <v>20</v>
      </c>
      <c r="F19" s="87">
        <v>169</v>
      </c>
      <c r="G19" s="53">
        <f t="shared" si="0"/>
        <v>56.333333333333336</v>
      </c>
      <c r="H19" s="59">
        <v>12</v>
      </c>
      <c r="I19" s="59" t="s">
        <v>21</v>
      </c>
      <c r="J19" s="19">
        <v>6</v>
      </c>
      <c r="K19" s="67" t="s">
        <v>21</v>
      </c>
      <c r="L19" s="19">
        <v>61</v>
      </c>
      <c r="M19" s="19">
        <v>9</v>
      </c>
      <c r="N19" s="19">
        <v>12</v>
      </c>
      <c r="O19" s="19">
        <v>3</v>
      </c>
      <c r="P19" s="69" t="s">
        <v>21</v>
      </c>
      <c r="Q19" s="69" t="s">
        <v>21</v>
      </c>
      <c r="R19" s="67">
        <v>91</v>
      </c>
      <c r="S19" s="19">
        <v>244</v>
      </c>
      <c r="T19" s="19">
        <v>2</v>
      </c>
      <c r="U19" s="19">
        <v>13</v>
      </c>
      <c r="V19" s="19">
        <v>6</v>
      </c>
      <c r="W19" s="19">
        <v>5</v>
      </c>
      <c r="X19" s="19" t="s">
        <v>21</v>
      </c>
      <c r="Y19" s="19">
        <v>3</v>
      </c>
      <c r="Z19" s="19">
        <v>122</v>
      </c>
      <c r="AA19" s="19">
        <v>207</v>
      </c>
      <c r="AB19" s="19" t="s">
        <v>21</v>
      </c>
      <c r="AC19" s="19" t="s">
        <v>21</v>
      </c>
      <c r="AD19" s="19">
        <v>2</v>
      </c>
      <c r="AE19" s="19" t="s">
        <v>21</v>
      </c>
      <c r="AF19" s="92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</row>
    <row r="20" spans="1:45" ht="15" customHeight="1">
      <c r="A20" s="56">
        <v>15</v>
      </c>
      <c r="B20" s="75">
        <v>724</v>
      </c>
      <c r="C20" s="7">
        <v>154</v>
      </c>
      <c r="D20" s="76">
        <v>25</v>
      </c>
      <c r="E20" s="5">
        <v>26</v>
      </c>
      <c r="F20" s="76">
        <v>168</v>
      </c>
      <c r="G20" s="53">
        <f t="shared" si="0"/>
        <v>56</v>
      </c>
      <c r="H20" s="54">
        <v>6</v>
      </c>
      <c r="I20" s="54">
        <v>1</v>
      </c>
      <c r="J20" s="5">
        <v>4</v>
      </c>
      <c r="K20" s="60" t="s">
        <v>21</v>
      </c>
      <c r="L20" s="5">
        <v>43</v>
      </c>
      <c r="M20" s="5">
        <v>16</v>
      </c>
      <c r="N20" s="5">
        <v>14</v>
      </c>
      <c r="O20" s="5">
        <v>9</v>
      </c>
      <c r="P20" s="69" t="s">
        <v>21</v>
      </c>
      <c r="Q20" s="69" t="s">
        <v>21</v>
      </c>
      <c r="R20" s="60">
        <v>77</v>
      </c>
      <c r="S20" s="5">
        <v>253</v>
      </c>
      <c r="T20" s="5">
        <v>2</v>
      </c>
      <c r="U20" s="5">
        <v>8</v>
      </c>
      <c r="V20" s="5">
        <v>1</v>
      </c>
      <c r="W20" s="5">
        <v>7</v>
      </c>
      <c r="X20" s="5" t="s">
        <v>21</v>
      </c>
      <c r="Y20" s="5">
        <v>5</v>
      </c>
      <c r="Z20" s="5">
        <v>113</v>
      </c>
      <c r="AA20" s="5">
        <v>136</v>
      </c>
      <c r="AB20" s="5" t="s">
        <v>21</v>
      </c>
      <c r="AC20" s="5">
        <v>8</v>
      </c>
      <c r="AD20" s="5">
        <v>1</v>
      </c>
      <c r="AE20" s="5" t="s">
        <v>21</v>
      </c>
      <c r="AF20" s="92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</row>
    <row r="21" spans="1:32" s="45" customFormat="1" ht="15" customHeight="1">
      <c r="A21" s="56">
        <v>16</v>
      </c>
      <c r="B21" s="75">
        <v>831</v>
      </c>
      <c r="C21" s="7">
        <v>135</v>
      </c>
      <c r="D21" s="76">
        <v>27</v>
      </c>
      <c r="E21" s="5">
        <v>42</v>
      </c>
      <c r="F21" s="76">
        <v>153</v>
      </c>
      <c r="G21" s="53">
        <f t="shared" si="0"/>
        <v>51</v>
      </c>
      <c r="H21" s="54">
        <v>5</v>
      </c>
      <c r="I21" s="54">
        <v>1</v>
      </c>
      <c r="J21" s="5">
        <v>2</v>
      </c>
      <c r="K21" s="60">
        <v>1</v>
      </c>
      <c r="L21" s="19">
        <v>52</v>
      </c>
      <c r="M21" s="19">
        <v>18</v>
      </c>
      <c r="N21" s="19">
        <v>14</v>
      </c>
      <c r="O21" s="19">
        <v>7</v>
      </c>
      <c r="P21" s="69" t="s">
        <v>21</v>
      </c>
      <c r="Q21" s="69" t="s">
        <v>21</v>
      </c>
      <c r="R21" s="68">
        <v>125</v>
      </c>
      <c r="S21" s="19">
        <v>180</v>
      </c>
      <c r="T21" s="19">
        <v>4</v>
      </c>
      <c r="U21" s="19">
        <v>8</v>
      </c>
      <c r="V21" s="19">
        <v>7</v>
      </c>
      <c r="W21" s="19">
        <v>3</v>
      </c>
      <c r="X21" s="19" t="s">
        <v>21</v>
      </c>
      <c r="Y21" s="19">
        <v>4</v>
      </c>
      <c r="Z21" s="19">
        <v>106</v>
      </c>
      <c r="AA21" s="19">
        <v>139</v>
      </c>
      <c r="AB21" s="19" t="s">
        <v>21</v>
      </c>
      <c r="AC21" s="19">
        <v>1</v>
      </c>
      <c r="AD21" s="19">
        <v>2</v>
      </c>
      <c r="AE21" s="19" t="s">
        <v>21</v>
      </c>
      <c r="AF21" s="92"/>
    </row>
    <row r="22" spans="1:32" s="45" customFormat="1" ht="15" customHeight="1">
      <c r="A22" s="56">
        <v>17</v>
      </c>
      <c r="B22" s="77">
        <v>513</v>
      </c>
      <c r="C22" s="57">
        <v>133</v>
      </c>
      <c r="D22" s="87">
        <v>28</v>
      </c>
      <c r="E22" s="19">
        <v>31</v>
      </c>
      <c r="F22" s="87">
        <v>150</v>
      </c>
      <c r="G22" s="53">
        <f t="shared" si="0"/>
        <v>50</v>
      </c>
      <c r="H22" s="59">
        <v>1</v>
      </c>
      <c r="I22" s="59">
        <v>3</v>
      </c>
      <c r="J22" s="19">
        <v>2</v>
      </c>
      <c r="K22" s="67" t="s">
        <v>21</v>
      </c>
      <c r="L22" s="19">
        <v>31</v>
      </c>
      <c r="M22" s="19">
        <v>12</v>
      </c>
      <c r="N22" s="19">
        <v>6</v>
      </c>
      <c r="O22" s="19">
        <v>5</v>
      </c>
      <c r="P22" s="69" t="s">
        <v>21</v>
      </c>
      <c r="Q22" s="69" t="s">
        <v>21</v>
      </c>
      <c r="R22" s="67">
        <v>87</v>
      </c>
      <c r="S22" s="19">
        <v>237</v>
      </c>
      <c r="T22" s="19" t="s">
        <v>21</v>
      </c>
      <c r="U22" s="19">
        <v>13</v>
      </c>
      <c r="V22" s="19">
        <v>4</v>
      </c>
      <c r="W22" s="19">
        <v>3</v>
      </c>
      <c r="X22" s="19" t="s">
        <v>21</v>
      </c>
      <c r="Y22" s="19">
        <v>4</v>
      </c>
      <c r="Z22" s="19">
        <v>95</v>
      </c>
      <c r="AA22" s="19">
        <v>178</v>
      </c>
      <c r="AB22" s="19" t="s">
        <v>21</v>
      </c>
      <c r="AC22" s="19">
        <v>1</v>
      </c>
      <c r="AD22" s="19" t="s">
        <v>21</v>
      </c>
      <c r="AE22" s="19" t="s">
        <v>21</v>
      </c>
      <c r="AF22" s="92"/>
    </row>
    <row r="23" spans="1:45" ht="15" customHeight="1">
      <c r="A23" s="56">
        <v>18</v>
      </c>
      <c r="B23" s="75">
        <v>753</v>
      </c>
      <c r="C23" s="7">
        <v>163</v>
      </c>
      <c r="D23" s="76">
        <v>17</v>
      </c>
      <c r="E23" s="5">
        <v>23</v>
      </c>
      <c r="F23" s="76">
        <v>144</v>
      </c>
      <c r="G23" s="53">
        <f t="shared" si="0"/>
        <v>48</v>
      </c>
      <c r="H23" s="54">
        <v>6</v>
      </c>
      <c r="I23" s="54">
        <v>1</v>
      </c>
      <c r="J23" s="5">
        <v>2</v>
      </c>
      <c r="K23" s="60" t="s">
        <v>21</v>
      </c>
      <c r="L23" s="19">
        <v>39</v>
      </c>
      <c r="M23" s="19">
        <v>17</v>
      </c>
      <c r="N23" s="19">
        <v>7</v>
      </c>
      <c r="O23" s="19">
        <v>5</v>
      </c>
      <c r="P23" s="69" t="s">
        <v>21</v>
      </c>
      <c r="Q23" s="69" t="s">
        <v>21</v>
      </c>
      <c r="R23" s="67">
        <v>109</v>
      </c>
      <c r="S23" s="19">
        <v>200</v>
      </c>
      <c r="T23" s="19">
        <v>4</v>
      </c>
      <c r="U23" s="19">
        <v>8</v>
      </c>
      <c r="V23" s="19">
        <v>7</v>
      </c>
      <c r="W23" s="19">
        <v>6</v>
      </c>
      <c r="X23" s="19" t="s">
        <v>21</v>
      </c>
      <c r="Y23" s="19">
        <v>1</v>
      </c>
      <c r="Z23" s="19">
        <v>114</v>
      </c>
      <c r="AA23" s="19">
        <v>176</v>
      </c>
      <c r="AB23" s="19">
        <v>1</v>
      </c>
      <c r="AC23" s="19">
        <v>1</v>
      </c>
      <c r="AD23" s="19">
        <v>1</v>
      </c>
      <c r="AE23" s="19" t="s">
        <v>21</v>
      </c>
      <c r="AF23" s="92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</row>
    <row r="24" spans="1:45" ht="15" customHeight="1">
      <c r="A24" s="52">
        <v>19</v>
      </c>
      <c r="B24" s="78">
        <v>0</v>
      </c>
      <c r="C24" s="79">
        <v>191</v>
      </c>
      <c r="D24" s="80">
        <v>6</v>
      </c>
      <c r="E24" s="13">
        <v>5</v>
      </c>
      <c r="F24" s="80">
        <v>145</v>
      </c>
      <c r="G24" s="53">
        <f t="shared" si="0"/>
        <v>48.333333333333336</v>
      </c>
      <c r="H24" s="82" t="s">
        <v>21</v>
      </c>
      <c r="I24" s="82" t="s">
        <v>21</v>
      </c>
      <c r="J24" s="13" t="s">
        <v>21</v>
      </c>
      <c r="K24" s="84" t="s">
        <v>21</v>
      </c>
      <c r="L24" s="13">
        <v>9</v>
      </c>
      <c r="M24" s="13">
        <v>4</v>
      </c>
      <c r="N24" s="13">
        <v>0</v>
      </c>
      <c r="O24" s="13">
        <v>0</v>
      </c>
      <c r="P24" s="83" t="s">
        <v>21</v>
      </c>
      <c r="Q24" s="83" t="s">
        <v>21</v>
      </c>
      <c r="R24" s="84" t="s">
        <v>21</v>
      </c>
      <c r="S24" s="13">
        <v>57</v>
      </c>
      <c r="T24" s="13" t="s">
        <v>21</v>
      </c>
      <c r="U24" s="13" t="s">
        <v>21</v>
      </c>
      <c r="V24" s="13" t="s">
        <v>21</v>
      </c>
      <c r="W24" s="13" t="s">
        <v>21</v>
      </c>
      <c r="X24" s="13" t="s">
        <v>21</v>
      </c>
      <c r="Y24" s="13" t="s">
        <v>21</v>
      </c>
      <c r="Z24" s="13">
        <v>0</v>
      </c>
      <c r="AA24" s="13">
        <v>29</v>
      </c>
      <c r="AB24" s="13" t="s">
        <v>21</v>
      </c>
      <c r="AC24" s="13" t="s">
        <v>21</v>
      </c>
      <c r="AD24" s="13" t="s">
        <v>21</v>
      </c>
      <c r="AE24" s="13" t="s">
        <v>21</v>
      </c>
      <c r="AF24" s="92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</row>
    <row r="25" spans="1:45" ht="15" customHeight="1">
      <c r="A25" s="56">
        <v>20</v>
      </c>
      <c r="B25" s="75">
        <v>1121</v>
      </c>
      <c r="C25" s="7">
        <v>140</v>
      </c>
      <c r="D25" s="76">
        <v>43</v>
      </c>
      <c r="E25" s="5">
        <v>34</v>
      </c>
      <c r="F25" s="76">
        <v>156</v>
      </c>
      <c r="G25" s="53">
        <f t="shared" si="0"/>
        <v>52</v>
      </c>
      <c r="H25" s="54">
        <v>5</v>
      </c>
      <c r="I25" s="54" t="s">
        <v>21</v>
      </c>
      <c r="J25" s="5" t="s">
        <v>21</v>
      </c>
      <c r="K25" s="60">
        <v>3</v>
      </c>
      <c r="L25" s="5">
        <v>56</v>
      </c>
      <c r="M25" s="5">
        <v>9</v>
      </c>
      <c r="N25" s="5">
        <v>11</v>
      </c>
      <c r="O25" s="5">
        <v>9</v>
      </c>
      <c r="P25" s="69" t="s">
        <v>21</v>
      </c>
      <c r="Q25" s="69" t="s">
        <v>21</v>
      </c>
      <c r="R25" s="60">
        <v>82</v>
      </c>
      <c r="S25" s="5">
        <v>254</v>
      </c>
      <c r="T25" s="5">
        <v>2</v>
      </c>
      <c r="U25" s="5">
        <v>10</v>
      </c>
      <c r="V25" s="5">
        <v>1</v>
      </c>
      <c r="W25" s="5">
        <v>4</v>
      </c>
      <c r="X25" s="5" t="s">
        <v>21</v>
      </c>
      <c r="Y25" s="5">
        <v>3</v>
      </c>
      <c r="Z25" s="5">
        <v>84</v>
      </c>
      <c r="AA25" s="5">
        <v>198</v>
      </c>
      <c r="AB25" s="5" t="s">
        <v>21</v>
      </c>
      <c r="AC25" s="5">
        <v>4</v>
      </c>
      <c r="AD25" s="5">
        <v>2</v>
      </c>
      <c r="AE25" s="5" t="s">
        <v>21</v>
      </c>
      <c r="AF25" s="92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</row>
    <row r="26" spans="1:45" ht="15" customHeight="1">
      <c r="A26" s="56">
        <v>21</v>
      </c>
      <c r="B26" s="77">
        <v>781</v>
      </c>
      <c r="C26" s="57">
        <v>154</v>
      </c>
      <c r="D26" s="87">
        <v>24</v>
      </c>
      <c r="E26" s="19">
        <v>17</v>
      </c>
      <c r="F26" s="87">
        <v>163</v>
      </c>
      <c r="G26" s="53">
        <f t="shared" si="0"/>
        <v>54.333333333333336</v>
      </c>
      <c r="H26" s="59">
        <v>12</v>
      </c>
      <c r="I26" s="59" t="s">
        <v>21</v>
      </c>
      <c r="J26" s="19">
        <v>1</v>
      </c>
      <c r="K26" s="67" t="s">
        <v>21</v>
      </c>
      <c r="L26" s="19">
        <v>50</v>
      </c>
      <c r="M26" s="19">
        <v>12</v>
      </c>
      <c r="N26" s="19">
        <v>12</v>
      </c>
      <c r="O26" s="19">
        <v>8</v>
      </c>
      <c r="P26" s="69" t="s">
        <v>21</v>
      </c>
      <c r="Q26" s="69" t="s">
        <v>21</v>
      </c>
      <c r="R26" s="67">
        <v>158</v>
      </c>
      <c r="S26" s="19">
        <v>276</v>
      </c>
      <c r="T26" s="19">
        <v>3</v>
      </c>
      <c r="U26" s="19">
        <v>5</v>
      </c>
      <c r="V26" s="19">
        <v>13</v>
      </c>
      <c r="W26" s="19">
        <v>10</v>
      </c>
      <c r="X26" s="19" t="s">
        <v>21</v>
      </c>
      <c r="Y26" s="19">
        <v>1</v>
      </c>
      <c r="Z26" s="19">
        <v>118</v>
      </c>
      <c r="AA26" s="19">
        <v>157</v>
      </c>
      <c r="AB26" s="19" t="s">
        <v>21</v>
      </c>
      <c r="AC26" s="19" t="s">
        <v>21</v>
      </c>
      <c r="AD26" s="19" t="s">
        <v>21</v>
      </c>
      <c r="AE26" s="19">
        <v>2</v>
      </c>
      <c r="AF26" s="92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</row>
    <row r="27" spans="1:45" ht="15" customHeight="1">
      <c r="A27" s="56">
        <v>22</v>
      </c>
      <c r="B27" s="75">
        <v>776</v>
      </c>
      <c r="C27" s="7">
        <v>145</v>
      </c>
      <c r="D27" s="76">
        <v>31</v>
      </c>
      <c r="E27" s="5">
        <v>27</v>
      </c>
      <c r="F27" s="76">
        <v>167</v>
      </c>
      <c r="G27" s="53">
        <f t="shared" si="0"/>
        <v>55.666666666666664</v>
      </c>
      <c r="H27" s="54">
        <v>8</v>
      </c>
      <c r="I27" s="54">
        <v>2</v>
      </c>
      <c r="J27" s="5">
        <v>1</v>
      </c>
      <c r="K27" s="60">
        <v>1</v>
      </c>
      <c r="L27" s="5">
        <v>50</v>
      </c>
      <c r="M27" s="5">
        <v>18</v>
      </c>
      <c r="N27" s="5">
        <v>14</v>
      </c>
      <c r="O27" s="5">
        <v>12</v>
      </c>
      <c r="P27" s="69" t="s">
        <v>21</v>
      </c>
      <c r="Q27" s="69" t="s">
        <v>21</v>
      </c>
      <c r="R27" s="60">
        <v>120</v>
      </c>
      <c r="S27" s="5">
        <v>197</v>
      </c>
      <c r="T27" s="5">
        <v>4</v>
      </c>
      <c r="U27" s="5">
        <v>8</v>
      </c>
      <c r="V27" s="5">
        <v>5</v>
      </c>
      <c r="W27" s="5">
        <v>5</v>
      </c>
      <c r="X27" s="5" t="s">
        <v>21</v>
      </c>
      <c r="Y27" s="5">
        <v>2</v>
      </c>
      <c r="Z27" s="5">
        <v>121</v>
      </c>
      <c r="AA27" s="5">
        <v>145</v>
      </c>
      <c r="AB27" s="5" t="s">
        <v>21</v>
      </c>
      <c r="AC27" s="5">
        <v>7</v>
      </c>
      <c r="AD27" s="5">
        <v>1</v>
      </c>
      <c r="AE27" s="5" t="s">
        <v>21</v>
      </c>
      <c r="AF27" s="92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</row>
    <row r="28" spans="1:45" ht="15" customHeight="1">
      <c r="A28" s="56">
        <v>23</v>
      </c>
      <c r="B28" s="75">
        <v>849</v>
      </c>
      <c r="C28" s="7">
        <v>124</v>
      </c>
      <c r="D28" s="76">
        <v>21</v>
      </c>
      <c r="E28" s="5">
        <v>33</v>
      </c>
      <c r="F28" s="76">
        <v>154</v>
      </c>
      <c r="G28" s="53">
        <f t="shared" si="0"/>
        <v>51.333333333333336</v>
      </c>
      <c r="H28" s="54">
        <v>7</v>
      </c>
      <c r="I28" s="54" t="s">
        <v>21</v>
      </c>
      <c r="J28" s="5">
        <v>1</v>
      </c>
      <c r="K28" s="60" t="s">
        <v>21</v>
      </c>
      <c r="L28" s="5">
        <v>40</v>
      </c>
      <c r="M28" s="5">
        <v>16</v>
      </c>
      <c r="N28" s="5">
        <v>10</v>
      </c>
      <c r="O28" s="5">
        <v>9</v>
      </c>
      <c r="P28" s="69" t="s">
        <v>21</v>
      </c>
      <c r="Q28" s="69" t="s">
        <v>21</v>
      </c>
      <c r="R28" s="60">
        <v>185</v>
      </c>
      <c r="S28" s="5">
        <v>217</v>
      </c>
      <c r="T28" s="5" t="s">
        <v>21</v>
      </c>
      <c r="U28" s="5">
        <v>7</v>
      </c>
      <c r="V28" s="5">
        <v>8</v>
      </c>
      <c r="W28" s="5">
        <v>3</v>
      </c>
      <c r="X28" s="5" t="s">
        <v>21</v>
      </c>
      <c r="Y28" s="5">
        <v>1</v>
      </c>
      <c r="Z28" s="5">
        <v>101</v>
      </c>
      <c r="AA28" s="5">
        <v>157</v>
      </c>
      <c r="AB28" s="5" t="s">
        <v>21</v>
      </c>
      <c r="AC28" s="5">
        <v>2</v>
      </c>
      <c r="AD28" s="5">
        <v>1</v>
      </c>
      <c r="AE28" s="5">
        <v>3</v>
      </c>
      <c r="AF28" s="92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</row>
    <row r="29" spans="1:32" s="45" customFormat="1" ht="15" customHeight="1">
      <c r="A29" s="56">
        <v>24</v>
      </c>
      <c r="B29" s="75">
        <v>806</v>
      </c>
      <c r="C29" s="7">
        <v>135</v>
      </c>
      <c r="D29" s="76">
        <v>20</v>
      </c>
      <c r="E29" s="5">
        <v>15</v>
      </c>
      <c r="F29" s="76">
        <v>159</v>
      </c>
      <c r="G29" s="53">
        <f t="shared" si="0"/>
        <v>53</v>
      </c>
      <c r="H29" s="54">
        <v>3</v>
      </c>
      <c r="I29" s="54">
        <v>2</v>
      </c>
      <c r="J29" s="5">
        <v>1</v>
      </c>
      <c r="K29" s="60">
        <v>1</v>
      </c>
      <c r="L29" s="19">
        <v>36</v>
      </c>
      <c r="M29" s="19">
        <v>12</v>
      </c>
      <c r="N29" s="19">
        <v>7</v>
      </c>
      <c r="O29" s="19">
        <v>8</v>
      </c>
      <c r="P29" s="69" t="s">
        <v>21</v>
      </c>
      <c r="Q29" s="69" t="s">
        <v>21</v>
      </c>
      <c r="R29" s="67">
        <v>72</v>
      </c>
      <c r="S29" s="19">
        <v>290</v>
      </c>
      <c r="T29" s="19">
        <v>1</v>
      </c>
      <c r="U29" s="19">
        <v>12</v>
      </c>
      <c r="V29" s="19">
        <v>6</v>
      </c>
      <c r="W29" s="19">
        <v>6</v>
      </c>
      <c r="X29" s="19" t="s">
        <v>21</v>
      </c>
      <c r="Y29" s="19">
        <v>1</v>
      </c>
      <c r="Z29" s="19">
        <v>110</v>
      </c>
      <c r="AA29" s="19">
        <v>149</v>
      </c>
      <c r="AB29" s="19" t="s">
        <v>21</v>
      </c>
      <c r="AC29" s="19">
        <v>1</v>
      </c>
      <c r="AD29" s="19">
        <v>3</v>
      </c>
      <c r="AE29" s="19">
        <v>1</v>
      </c>
      <c r="AF29" s="92"/>
    </row>
    <row r="30" spans="1:45" ht="15" customHeight="1">
      <c r="A30" s="52">
        <v>25</v>
      </c>
      <c r="B30" s="78">
        <v>0</v>
      </c>
      <c r="C30" s="79">
        <v>303</v>
      </c>
      <c r="D30" s="80">
        <v>11</v>
      </c>
      <c r="E30" s="13">
        <v>17</v>
      </c>
      <c r="F30" s="80">
        <v>153</v>
      </c>
      <c r="G30" s="53">
        <f t="shared" si="0"/>
        <v>51</v>
      </c>
      <c r="H30" s="82">
        <v>1</v>
      </c>
      <c r="I30" s="82" t="s">
        <v>21</v>
      </c>
      <c r="J30" s="13">
        <v>3</v>
      </c>
      <c r="K30" s="84">
        <v>1</v>
      </c>
      <c r="L30" s="13">
        <v>9</v>
      </c>
      <c r="M30" s="13">
        <v>2</v>
      </c>
      <c r="N30" s="13">
        <v>0</v>
      </c>
      <c r="O30" s="13">
        <v>0</v>
      </c>
      <c r="P30" s="83" t="s">
        <v>21</v>
      </c>
      <c r="Q30" s="83" t="s">
        <v>21</v>
      </c>
      <c r="R30" s="84" t="s">
        <v>21</v>
      </c>
      <c r="S30" s="13">
        <v>32</v>
      </c>
      <c r="T30" s="13" t="s">
        <v>21</v>
      </c>
      <c r="U30" s="13" t="s">
        <v>21</v>
      </c>
      <c r="V30" s="13" t="s">
        <v>21</v>
      </c>
      <c r="W30" s="13" t="s">
        <v>21</v>
      </c>
      <c r="X30" s="13" t="s">
        <v>21</v>
      </c>
      <c r="Y30" s="13" t="s">
        <v>21</v>
      </c>
      <c r="Z30" s="13">
        <v>0</v>
      </c>
      <c r="AA30" s="13">
        <v>12</v>
      </c>
      <c r="AB30" s="13" t="s">
        <v>21</v>
      </c>
      <c r="AC30" s="13" t="s">
        <v>21</v>
      </c>
      <c r="AD30" s="13" t="s">
        <v>21</v>
      </c>
      <c r="AE30" s="13" t="s">
        <v>21</v>
      </c>
      <c r="AF30" s="92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</row>
    <row r="31" spans="1:45" ht="15" customHeight="1">
      <c r="A31" s="52">
        <v>26</v>
      </c>
      <c r="B31" s="78">
        <v>0</v>
      </c>
      <c r="C31" s="79">
        <v>200</v>
      </c>
      <c r="D31" s="80">
        <v>5</v>
      </c>
      <c r="E31" s="13">
        <v>10</v>
      </c>
      <c r="F31" s="80">
        <v>148</v>
      </c>
      <c r="G31" s="53">
        <f t="shared" si="0"/>
        <v>49.333333333333336</v>
      </c>
      <c r="H31" s="82" t="s">
        <v>21</v>
      </c>
      <c r="I31" s="82" t="s">
        <v>21</v>
      </c>
      <c r="J31" s="13">
        <v>3</v>
      </c>
      <c r="K31" s="84" t="s">
        <v>21</v>
      </c>
      <c r="L31" s="13">
        <v>0</v>
      </c>
      <c r="M31" s="13">
        <v>4</v>
      </c>
      <c r="N31" s="13">
        <v>0</v>
      </c>
      <c r="O31" s="13">
        <v>0</v>
      </c>
      <c r="P31" s="83" t="s">
        <v>21</v>
      </c>
      <c r="Q31" s="83" t="s">
        <v>21</v>
      </c>
      <c r="R31" s="85" t="s">
        <v>21</v>
      </c>
      <c r="S31" s="13">
        <v>76</v>
      </c>
      <c r="T31" s="13" t="s">
        <v>21</v>
      </c>
      <c r="U31" s="13" t="s">
        <v>21</v>
      </c>
      <c r="V31" s="13" t="s">
        <v>21</v>
      </c>
      <c r="W31" s="13" t="s">
        <v>21</v>
      </c>
      <c r="X31" s="13" t="s">
        <v>21</v>
      </c>
      <c r="Y31" s="13" t="s">
        <v>21</v>
      </c>
      <c r="Z31" s="13">
        <v>0</v>
      </c>
      <c r="AA31" s="13">
        <v>36</v>
      </c>
      <c r="AB31" s="13" t="s">
        <v>21</v>
      </c>
      <c r="AC31" s="13" t="s">
        <v>21</v>
      </c>
      <c r="AD31" s="13" t="s">
        <v>21</v>
      </c>
      <c r="AE31" s="13" t="s">
        <v>21</v>
      </c>
      <c r="AF31" s="92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</row>
    <row r="32" spans="1:45" ht="15" customHeight="1">
      <c r="A32" s="56">
        <v>27</v>
      </c>
      <c r="B32" s="75">
        <v>1343</v>
      </c>
      <c r="C32" s="7">
        <v>181</v>
      </c>
      <c r="D32" s="76">
        <v>26</v>
      </c>
      <c r="E32" s="5">
        <v>33</v>
      </c>
      <c r="F32" s="76">
        <v>141</v>
      </c>
      <c r="G32" s="53">
        <f t="shared" si="0"/>
        <v>47</v>
      </c>
      <c r="H32" s="54">
        <v>1</v>
      </c>
      <c r="I32" s="54">
        <v>1</v>
      </c>
      <c r="J32" s="5">
        <v>3</v>
      </c>
      <c r="K32" s="60" t="s">
        <v>21</v>
      </c>
      <c r="L32" s="19">
        <v>60</v>
      </c>
      <c r="M32" s="19">
        <v>8</v>
      </c>
      <c r="N32" s="19">
        <v>13</v>
      </c>
      <c r="O32" s="19">
        <v>4</v>
      </c>
      <c r="P32" s="69" t="s">
        <v>21</v>
      </c>
      <c r="Q32" s="69" t="s">
        <v>43</v>
      </c>
      <c r="R32" s="67">
        <v>147</v>
      </c>
      <c r="S32" s="19">
        <v>148</v>
      </c>
      <c r="T32" s="19">
        <v>1</v>
      </c>
      <c r="U32" s="19">
        <v>15</v>
      </c>
      <c r="V32" s="19">
        <v>6</v>
      </c>
      <c r="W32" s="19">
        <v>6</v>
      </c>
      <c r="X32" s="19" t="s">
        <v>21</v>
      </c>
      <c r="Y32" s="19">
        <v>3</v>
      </c>
      <c r="Z32" s="19">
        <v>81</v>
      </c>
      <c r="AA32" s="19">
        <v>147</v>
      </c>
      <c r="AB32" s="19" t="s">
        <v>21</v>
      </c>
      <c r="AC32" s="19">
        <v>2</v>
      </c>
      <c r="AD32" s="19">
        <v>2</v>
      </c>
      <c r="AE32" s="19">
        <v>1</v>
      </c>
      <c r="AF32" s="92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</row>
    <row r="33" spans="1:32" ht="15" customHeight="1">
      <c r="A33" s="96">
        <v>28</v>
      </c>
      <c r="B33" s="77">
        <v>987</v>
      </c>
      <c r="C33" s="57">
        <v>130</v>
      </c>
      <c r="D33" s="97">
        <v>22</v>
      </c>
      <c r="E33" s="18">
        <v>13</v>
      </c>
      <c r="F33" s="97">
        <v>150</v>
      </c>
      <c r="G33" s="53">
        <f t="shared" si="0"/>
        <v>50</v>
      </c>
      <c r="H33" s="29">
        <v>3</v>
      </c>
      <c r="I33" s="29">
        <v>1</v>
      </c>
      <c r="J33" s="18" t="s">
        <v>21</v>
      </c>
      <c r="K33" s="98">
        <v>1</v>
      </c>
      <c r="L33" s="19">
        <v>55</v>
      </c>
      <c r="M33" s="19">
        <v>8</v>
      </c>
      <c r="N33" s="18">
        <v>12</v>
      </c>
      <c r="O33" s="18">
        <v>6</v>
      </c>
      <c r="P33" s="99" t="s">
        <v>21</v>
      </c>
      <c r="Q33" s="99" t="s">
        <v>21</v>
      </c>
      <c r="R33" s="98">
        <v>91</v>
      </c>
      <c r="S33" s="18">
        <v>263</v>
      </c>
      <c r="T33" s="18">
        <v>7</v>
      </c>
      <c r="U33" s="18">
        <v>12</v>
      </c>
      <c r="V33" s="18">
        <v>14</v>
      </c>
      <c r="W33" s="18">
        <v>7</v>
      </c>
      <c r="X33" s="18" t="s">
        <v>21</v>
      </c>
      <c r="Y33" s="18">
        <v>8</v>
      </c>
      <c r="Z33" s="18">
        <v>146</v>
      </c>
      <c r="AA33" s="18">
        <v>136</v>
      </c>
      <c r="AB33" s="18" t="s">
        <v>21</v>
      </c>
      <c r="AC33" s="18">
        <v>2</v>
      </c>
      <c r="AD33" s="18">
        <v>1</v>
      </c>
      <c r="AE33" s="18" t="s">
        <v>21</v>
      </c>
      <c r="AF33" s="92"/>
    </row>
    <row r="34" spans="1:32" ht="15" customHeight="1">
      <c r="A34" s="56">
        <v>29</v>
      </c>
      <c r="B34" s="75">
        <v>919</v>
      </c>
      <c r="C34" s="7">
        <v>140</v>
      </c>
      <c r="D34" s="76">
        <v>28</v>
      </c>
      <c r="E34" s="5">
        <v>38</v>
      </c>
      <c r="F34" s="76">
        <v>140</v>
      </c>
      <c r="G34" s="53">
        <f t="shared" si="0"/>
        <v>46.666666666666664</v>
      </c>
      <c r="H34" s="54">
        <v>8</v>
      </c>
      <c r="I34" s="54" t="s">
        <v>21</v>
      </c>
      <c r="J34" s="5">
        <v>3</v>
      </c>
      <c r="K34" s="60">
        <v>5</v>
      </c>
      <c r="L34" s="5">
        <v>50</v>
      </c>
      <c r="M34" s="5">
        <v>12</v>
      </c>
      <c r="N34" s="5">
        <v>13</v>
      </c>
      <c r="O34" s="5">
        <v>4</v>
      </c>
      <c r="P34" s="69" t="s">
        <v>21</v>
      </c>
      <c r="Q34" s="69" t="s">
        <v>43</v>
      </c>
      <c r="R34" s="60">
        <v>72</v>
      </c>
      <c r="S34" s="5">
        <v>219</v>
      </c>
      <c r="T34" s="5">
        <v>7</v>
      </c>
      <c r="U34" s="5">
        <v>12</v>
      </c>
      <c r="V34" s="5">
        <v>5</v>
      </c>
      <c r="W34" s="5">
        <v>1</v>
      </c>
      <c r="X34" s="5" t="s">
        <v>21</v>
      </c>
      <c r="Y34" s="5">
        <v>4</v>
      </c>
      <c r="Z34" s="5">
        <v>92</v>
      </c>
      <c r="AA34" s="5">
        <v>142</v>
      </c>
      <c r="AB34" s="5" t="s">
        <v>21</v>
      </c>
      <c r="AC34" s="5">
        <v>4</v>
      </c>
      <c r="AD34" s="5" t="s">
        <v>21</v>
      </c>
      <c r="AE34" s="5" t="s">
        <v>21</v>
      </c>
      <c r="AF34" s="92"/>
    </row>
    <row r="35" spans="1:32" ht="15" customHeight="1">
      <c r="A35" s="56">
        <v>30</v>
      </c>
      <c r="B35" s="75">
        <v>959</v>
      </c>
      <c r="C35" s="7">
        <v>148</v>
      </c>
      <c r="D35" s="76">
        <v>32</v>
      </c>
      <c r="E35" s="5">
        <v>23</v>
      </c>
      <c r="F35" s="76">
        <v>149</v>
      </c>
      <c r="G35" s="53">
        <f t="shared" si="0"/>
        <v>49.666666666666664</v>
      </c>
      <c r="H35" s="54">
        <v>5</v>
      </c>
      <c r="I35" s="54">
        <v>2</v>
      </c>
      <c r="J35" s="5">
        <v>3</v>
      </c>
      <c r="K35" s="60">
        <v>2</v>
      </c>
      <c r="L35" s="5">
        <v>56</v>
      </c>
      <c r="M35" s="5">
        <v>10</v>
      </c>
      <c r="N35" s="5">
        <v>18</v>
      </c>
      <c r="O35" s="5">
        <v>2</v>
      </c>
      <c r="P35" s="69" t="s">
        <v>21</v>
      </c>
      <c r="Q35" s="69" t="s">
        <v>21</v>
      </c>
      <c r="R35" s="60">
        <v>94</v>
      </c>
      <c r="S35" s="5">
        <v>265</v>
      </c>
      <c r="T35" s="5">
        <v>2</v>
      </c>
      <c r="U35" s="5">
        <v>6</v>
      </c>
      <c r="V35" s="5">
        <v>3</v>
      </c>
      <c r="W35" s="5" t="s">
        <v>21</v>
      </c>
      <c r="X35" s="5" t="s">
        <v>21</v>
      </c>
      <c r="Y35" s="5" t="s">
        <v>21</v>
      </c>
      <c r="Z35" s="5">
        <v>142</v>
      </c>
      <c r="AA35" s="5">
        <v>188</v>
      </c>
      <c r="AB35" s="5" t="s">
        <v>21</v>
      </c>
      <c r="AC35" s="5">
        <v>5</v>
      </c>
      <c r="AD35" s="5">
        <v>3</v>
      </c>
      <c r="AE35" s="5" t="s">
        <v>21</v>
      </c>
      <c r="AF35" s="92"/>
    </row>
    <row r="36" spans="1:32" s="45" customFormat="1" ht="15" customHeight="1">
      <c r="A36" s="56">
        <v>31</v>
      </c>
      <c r="B36" s="75">
        <v>696</v>
      </c>
      <c r="C36" s="7">
        <v>131</v>
      </c>
      <c r="D36" s="76">
        <v>20</v>
      </c>
      <c r="E36" s="5">
        <v>25</v>
      </c>
      <c r="F36" s="76">
        <v>144</v>
      </c>
      <c r="G36" s="53">
        <f t="shared" si="0"/>
        <v>48</v>
      </c>
      <c r="H36" s="54">
        <v>5</v>
      </c>
      <c r="I36" s="54">
        <v>3</v>
      </c>
      <c r="J36" s="5">
        <v>1</v>
      </c>
      <c r="K36" s="60" t="s">
        <v>21</v>
      </c>
      <c r="L36" s="19">
        <v>31</v>
      </c>
      <c r="M36" s="19">
        <v>9</v>
      </c>
      <c r="N36" s="19">
        <v>10</v>
      </c>
      <c r="O36" s="19">
        <v>9</v>
      </c>
      <c r="P36" s="69" t="s">
        <v>21</v>
      </c>
      <c r="Q36" s="69" t="s">
        <v>21</v>
      </c>
      <c r="R36" s="67">
        <v>62</v>
      </c>
      <c r="S36" s="19">
        <v>218</v>
      </c>
      <c r="T36" s="19">
        <v>3</v>
      </c>
      <c r="U36" s="19">
        <v>5</v>
      </c>
      <c r="V36" s="19">
        <v>2</v>
      </c>
      <c r="W36" s="19">
        <v>6</v>
      </c>
      <c r="X36" s="19" t="s">
        <v>21</v>
      </c>
      <c r="Y36" s="19" t="s">
        <v>21</v>
      </c>
      <c r="Z36" s="19">
        <v>57</v>
      </c>
      <c r="AA36" s="19">
        <v>165</v>
      </c>
      <c r="AB36" s="19">
        <v>1</v>
      </c>
      <c r="AC36" s="19" t="s">
        <v>21</v>
      </c>
      <c r="AD36" s="19">
        <v>1</v>
      </c>
      <c r="AE36" s="19" t="s">
        <v>21</v>
      </c>
      <c r="AF36" s="92"/>
    </row>
    <row r="37" spans="1:32" ht="15" customHeight="1">
      <c r="A37" s="55" t="s">
        <v>33</v>
      </c>
      <c r="B37" s="5">
        <f aca="true" t="shared" si="1" ref="B37:G37">SUM(B6:B36)</f>
        <v>20917</v>
      </c>
      <c r="C37" s="5">
        <f t="shared" si="1"/>
        <v>4482</v>
      </c>
      <c r="D37" s="5">
        <f t="shared" si="1"/>
        <v>739</v>
      </c>
      <c r="E37" s="5">
        <f t="shared" si="1"/>
        <v>803</v>
      </c>
      <c r="F37" s="5">
        <f t="shared" si="1"/>
        <v>4941</v>
      </c>
      <c r="G37" s="5">
        <f t="shared" si="1"/>
        <v>1647</v>
      </c>
      <c r="H37" s="5">
        <f aca="true" t="shared" si="2" ref="H37:O37">SUM(H6:H36)</f>
        <v>144</v>
      </c>
      <c r="I37" s="5">
        <f t="shared" si="2"/>
        <v>36</v>
      </c>
      <c r="J37" s="5">
        <f t="shared" si="2"/>
        <v>72</v>
      </c>
      <c r="K37" s="5">
        <f t="shared" si="2"/>
        <v>21</v>
      </c>
      <c r="L37" s="5">
        <f t="shared" si="2"/>
        <v>1203</v>
      </c>
      <c r="M37" s="5">
        <f t="shared" si="2"/>
        <v>312</v>
      </c>
      <c r="N37" s="5">
        <f t="shared" si="2"/>
        <v>297</v>
      </c>
      <c r="O37" s="5">
        <f t="shared" si="2"/>
        <v>158</v>
      </c>
      <c r="P37" s="5">
        <v>1</v>
      </c>
      <c r="Q37" s="5">
        <v>4</v>
      </c>
      <c r="R37" s="19">
        <f>SUM(R6:R36)</f>
        <v>2590</v>
      </c>
      <c r="S37" s="19">
        <f>SUM(S6:S36)</f>
        <v>6465</v>
      </c>
      <c r="T37" s="5">
        <f aca="true" t="shared" si="3" ref="T37:AE37">SUM(T6:T36)</f>
        <v>73</v>
      </c>
      <c r="U37" s="5">
        <f t="shared" si="3"/>
        <v>246</v>
      </c>
      <c r="V37" s="5">
        <f t="shared" si="3"/>
        <v>132</v>
      </c>
      <c r="W37" s="5">
        <f t="shared" si="3"/>
        <v>124</v>
      </c>
      <c r="X37" s="5">
        <f t="shared" si="3"/>
        <v>2</v>
      </c>
      <c r="Y37" s="19">
        <f t="shared" si="3"/>
        <v>78</v>
      </c>
      <c r="Z37" s="5">
        <f t="shared" si="3"/>
        <v>2659</v>
      </c>
      <c r="AA37" s="5">
        <f t="shared" si="3"/>
        <v>4230</v>
      </c>
      <c r="AB37" s="5">
        <f t="shared" si="3"/>
        <v>7</v>
      </c>
      <c r="AC37" s="5">
        <f t="shared" si="3"/>
        <v>63</v>
      </c>
      <c r="AD37" s="5">
        <f t="shared" si="3"/>
        <v>37</v>
      </c>
      <c r="AE37" s="5">
        <f t="shared" si="3"/>
        <v>12</v>
      </c>
      <c r="AF37" s="92"/>
    </row>
    <row r="38" spans="1:32" s="90" customFormat="1" ht="24.75" customHeight="1">
      <c r="A38" s="12" t="s">
        <v>26</v>
      </c>
      <c r="B38" s="10">
        <f>+B37/26</f>
        <v>804.5</v>
      </c>
      <c r="C38" s="10">
        <f>+C37/31</f>
        <v>144.58064516129033</v>
      </c>
      <c r="D38" s="10">
        <f>+D37/31</f>
        <v>23.838709677419356</v>
      </c>
      <c r="E38" s="10">
        <f>+E37/31</f>
        <v>25.903225806451612</v>
      </c>
      <c r="F38" s="101">
        <f>+F37/31</f>
        <v>159.38709677419354</v>
      </c>
      <c r="G38" s="10">
        <f>+G37/31</f>
        <v>53.12903225806452</v>
      </c>
      <c r="H38" s="10">
        <f>+H37/26</f>
        <v>5.538461538461538</v>
      </c>
      <c r="I38" s="10">
        <f>+I37/26</f>
        <v>1.3846153846153846</v>
      </c>
      <c r="J38" s="10">
        <f>+J37/26</f>
        <v>2.769230769230769</v>
      </c>
      <c r="K38" s="10">
        <f>+K37/31</f>
        <v>0.6774193548387096</v>
      </c>
      <c r="L38" s="10">
        <f>+L37/31</f>
        <v>38.806451612903224</v>
      </c>
      <c r="M38" s="10">
        <f>+M37/31</f>
        <v>10.064516129032258</v>
      </c>
      <c r="N38" s="10">
        <f>+N37/26</f>
        <v>11.423076923076923</v>
      </c>
      <c r="O38" s="10">
        <f>+O37/26</f>
        <v>6.076923076923077</v>
      </c>
      <c r="P38" s="10">
        <f>+P37/26</f>
        <v>0.038461538461538464</v>
      </c>
      <c r="Q38" s="10">
        <v>0</v>
      </c>
      <c r="R38" s="10">
        <f>+R37/26</f>
        <v>99.61538461538461</v>
      </c>
      <c r="S38" s="10">
        <f>+S37/31</f>
        <v>208.5483870967742</v>
      </c>
      <c r="T38" s="10">
        <f aca="true" t="shared" si="4" ref="T38:Z38">+T37/26</f>
        <v>2.8076923076923075</v>
      </c>
      <c r="U38" s="10">
        <f t="shared" si="4"/>
        <v>9.461538461538462</v>
      </c>
      <c r="V38" s="10">
        <f t="shared" si="4"/>
        <v>5.076923076923077</v>
      </c>
      <c r="W38" s="10">
        <f t="shared" si="4"/>
        <v>4.769230769230769</v>
      </c>
      <c r="X38" s="10">
        <f t="shared" si="4"/>
        <v>0.07692307692307693</v>
      </c>
      <c r="Y38" s="10">
        <f t="shared" si="4"/>
        <v>3</v>
      </c>
      <c r="Z38" s="10">
        <f t="shared" si="4"/>
        <v>102.26923076923077</v>
      </c>
      <c r="AA38" s="10">
        <f>+AA37/31</f>
        <v>136.4516129032258</v>
      </c>
      <c r="AB38" s="10">
        <f>+AB37/26</f>
        <v>0.2692307692307692</v>
      </c>
      <c r="AC38" s="10">
        <f>+AC37/26</f>
        <v>2.423076923076923</v>
      </c>
      <c r="AD38" s="10">
        <f>+AD37/26</f>
        <v>1.4230769230769231</v>
      </c>
      <c r="AE38" s="10">
        <f>+AE37/26</f>
        <v>0.46153846153846156</v>
      </c>
      <c r="AF38" s="93"/>
    </row>
    <row r="39" spans="1:32" ht="12.75">
      <c r="A39" s="94"/>
      <c r="B39" s="95"/>
      <c r="C39" s="95"/>
      <c r="D39" s="95"/>
      <c r="E39" s="95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2"/>
    </row>
    <row r="40" spans="1:32" ht="12.75">
      <c r="A40" s="94"/>
      <c r="B40" s="95"/>
      <c r="C40" s="95"/>
      <c r="D40" s="95"/>
      <c r="E40" s="95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2"/>
    </row>
    <row r="41" spans="1:32" ht="12.75">
      <c r="A41" s="94"/>
      <c r="B41" s="95"/>
      <c r="C41" s="95"/>
      <c r="D41" s="95"/>
      <c r="E41" s="95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2"/>
    </row>
    <row r="42" spans="1:32" ht="15.75">
      <c r="A42" s="94"/>
      <c r="B42" s="95"/>
      <c r="C42" s="95"/>
      <c r="D42" s="95"/>
      <c r="E42" s="95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86" t="s">
        <v>46</v>
      </c>
      <c r="Z42" s="94"/>
      <c r="AA42" s="94"/>
      <c r="AB42" s="94"/>
      <c r="AC42" s="94"/>
      <c r="AD42" s="94"/>
      <c r="AE42" s="94"/>
      <c r="AF42" s="92"/>
    </row>
    <row r="43" ht="12.75">
      <c r="G43" s="17"/>
    </row>
    <row r="75" spans="4:7" ht="12.75">
      <c r="D75" s="73"/>
      <c r="G75" s="74"/>
    </row>
  </sheetData>
  <sheetProtection/>
  <mergeCells count="26">
    <mergeCell ref="A5:C5"/>
    <mergeCell ref="D5:G5"/>
    <mergeCell ref="H5:K5"/>
    <mergeCell ref="X4:Y4"/>
    <mergeCell ref="R4:S4"/>
    <mergeCell ref="T4:U4"/>
    <mergeCell ref="V4:W4"/>
    <mergeCell ref="AB4:AC4"/>
    <mergeCell ref="AD4:AE4"/>
    <mergeCell ref="I3:I4"/>
    <mergeCell ref="K3:K4"/>
    <mergeCell ref="L3:Q3"/>
    <mergeCell ref="R3:AE3"/>
    <mergeCell ref="L4:M4"/>
    <mergeCell ref="N4:O4"/>
    <mergeCell ref="P4:Q4"/>
    <mergeCell ref="A2:AE2"/>
    <mergeCell ref="A3:A4"/>
    <mergeCell ref="B3:B4"/>
    <mergeCell ref="C3:C4"/>
    <mergeCell ref="D3:D4"/>
    <mergeCell ref="E3:E4"/>
    <mergeCell ref="F3:F4"/>
    <mergeCell ref="G3:G4"/>
    <mergeCell ref="H3:H4"/>
    <mergeCell ref="Z4:AA4"/>
  </mergeCells>
  <printOptions horizontalCentered="1" verticalCentered="1"/>
  <pageMargins left="0.2" right="0.1" top="0.1" bottom="0.1" header="0" footer="0"/>
  <pageSetup horizontalDpi="600" verticalDpi="600" orientation="landscape" paperSize="5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preetam</cp:lastModifiedBy>
  <cp:lastPrinted>2011-12-03T20:42:57Z</cp:lastPrinted>
  <dcterms:created xsi:type="dcterms:W3CDTF">2010-03-25T10:35:36Z</dcterms:created>
  <dcterms:modified xsi:type="dcterms:W3CDTF">2011-12-27T09:06:50Z</dcterms:modified>
  <cp:category/>
  <cp:version/>
  <cp:contentType/>
  <cp:contentStatus/>
</cp:coreProperties>
</file>